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БЮДЖЕТА'!$A$9:$G$480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<sst xmlns="http://schemas.openxmlformats.org/spreadsheetml/2006/main" count="1913" uniqueCount="401">
  <si>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</si>
  <si>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</si>
  <si>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</si>
  <si>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</si>
  <si>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</si>
  <si>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</si>
  <si>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</si>
  <si>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</si>
  <si>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</si>
  <si>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</si>
  <si>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</si>
  <si>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</si>
  <si>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</si>
  <si>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</si>
  <si>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</si>
  <si>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</si>
  <si>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</si>
  <si>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</si>
  <si>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</si>
  <si>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</si>
  <si>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</si>
  <si>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</si>
  <si>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</si>
  <si>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</si>
  <si>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</si>
  <si>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</si>
  <si>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</si>
  <si>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</si>
  <si>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</si>
  <si>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</si>
  <si>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</si>
  <si>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</si>
  <si>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</si>
  <si>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</si>
  <si>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</si>
  <si>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</si>
  <si>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</si>
  <si>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</si>
  <si>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</si>
  <si>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</si>
  <si>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</si>
  <si>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</si>
  <si>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</si>
  <si>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</si>
  <si>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</si>
  <si>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</si>
  <si>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</si>
  <si>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</si>
  <si>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</si>
  <si>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</si>
  <si>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</si>
  <si>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</si>
  <si>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</si>
  <si>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</si>
  <si>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</si>
  <si>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</si>
  <si>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</si>
  <si>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</si>
  <si>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</si>
  <si>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</si>
  <si>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</si>
  <si>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</si>
  <si>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</si>
  <si>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</si>
  <si>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</si>
  <si>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</si>
  <si>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</si>
  <si>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</si>
  <si>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</si>
  <si>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</si>
  <si>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</si>
  <si>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</si>
  <si>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</si>
  <si>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</si>
  <si>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</si>
  <si>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</si>
  <si>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</si>
  <si>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</si>
  <si>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</si>
  <si>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</si>
  <si>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</si>
  <si>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</si>
  <si>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</si>
  <si>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</si>
  <si>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</si>
  <si>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</si>
  <si>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</si>
  <si>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</si>
  <si>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</si>
  <si>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</si>
  <si>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</si>
  <si>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</si>
  <si>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</si>
  <si>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</si>
  <si>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</si>
  <si>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</si>
  <si>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</si>
  <si>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</si>
  <si>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</si>
  <si>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</si>
  <si>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</si>
  <si>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</si>
  <si>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</si>
  <si>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</si>
  <si>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</si>
  <si>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</si>
  <si>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</si>
  <si>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</si>
  <si>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</si>
  <si>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</si>
  <si>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</si>
  <si>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</si>
  <si>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</si>
  <si>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</si>
  <si>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</si>
  <si>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</si>
  <si>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</si>
  <si>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</si>
  <si>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</si>
  <si>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</si>
  <si>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</si>
  <si>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</si>
  <si>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</si>
  <si>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</si>
  <si>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</si>
  <si>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</si>
  <si>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</si>
  <si>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</si>
  <si>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</si>
  <si>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</si>
  <si>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</si>
  <si>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</si>
  <si>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</si>
  <si>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</si>
  <si>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</si>
  <si>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</si>
  <si>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</si>
  <si>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</si>
  <si>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</si>
  <si>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</si>
  <si>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</si>
  <si>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</si>
  <si>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</si>
  <si>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</si>
  <si>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</si>
  <si>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</si>
  <si>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</si>
  <si>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</si>
  <si>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</si>
  <si>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</si>
  <si>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</si>
  <si>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</si>
  <si>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</si>
  <si>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</si>
  <si>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</si>
  <si>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</si>
  <si>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</si>
  <si>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</si>
  <si>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</si>
  <si>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</si>
  <si>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</si>
  <si>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</si>
  <si>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</si>
  <si>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</si>
  <si>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</si>
  <si>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</si>
  <si>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</si>
  <si>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</si>
  <si>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</si>
  <si>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</si>
  <si>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</si>
  <si>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</si>
  <si>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</si>
  <si>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</si>
  <si>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</si>
  <si>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</si>
  <si>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</si>
  <si>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</si>
  <si>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</si>
  <si>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</si>
  <si>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</si>
  <si>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</si>
  <si>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</si>
  <si>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</si>
  <si>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</si>
  <si>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</si>
  <si>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</si>
  <si>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</si>
  <si>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</si>
  <si>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</si>
  <si>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</si>
  <si>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</si>
  <si>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</si>
  <si>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</si>
  <si>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</si>
  <si>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</si>
  <si>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</si>
  <si>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</si>
  <si>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</si>
  <si>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</si>
  <si>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</si>
  <si>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</si>
  <si>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</si>
  <si>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</si>
  <si>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</si>
  <si>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</si>
  <si>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</si>
  <si>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</si>
  <si>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</si>
  <si>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</si>
  <si>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</si>
  <si>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</si>
  <si>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</si>
  <si>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</si>
  <si>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</si>
  <si>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</si>
  <si>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</si>
  <si>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</si>
  <si>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</si>
  <si>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</si>
  <si>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</si>
  <si>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</si>
  <si>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</si>
  <si>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</si>
  <si>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</si>
  <si>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</si>
  <si>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</si>
  <si>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</si>
  <si>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</si>
  <si>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</si>
  <si>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</si>
  <si>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</si>
  <si>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</si>
  <si>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</si>
  <si>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</si>
  <si>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</si>
  <si>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</si>
  <si>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</si>
  <si>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</si>
  <si>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</si>
  <si>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</si>
  <si>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</si>
  <si>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</si>
  <si>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</si>
  <si>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</si>
  <si>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</si>
  <si>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</si>
  <si>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</si>
  <si>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</si>
  <si>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</si>
  <si>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</si>
  <si>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</si>
  <si>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</si>
  <si>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</si>
  <si>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</si>
  <si>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</si>
  <si>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</si>
  <si>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</si>
  <si>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</si>
  <si>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</si>
  <si>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</si>
  <si>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</si>
  <si>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</si>
  <si>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</si>
  <si>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</si>
  <si>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12 к решению Думы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</si>
  <si>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</si>
  <si>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</si>
  <si>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</si>
  <si>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</si>
  <si>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</si>
  <si>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</si>
  <si>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</si>
  <si>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</si>
  <si>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</si>
  <si>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</si>
  <si>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</si>
  <si>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</si>
  <si>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</si>
  <si>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</si>
  <si>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</si>
  <si>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</si>
  <si>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</si>
  <si>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</si>
  <si>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</si>
  <si>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</si>
  <si>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</si>
  <si>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</si>
  <si>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</si>
  <si>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</si>
  <si>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</si>
  <si>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</si>
  <si>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</si>
  <si>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</si>
  <si>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</si>
  <si>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</si>
  <si>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</si>
  <si>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</si>
  <si>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</si>
  <si>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</si>
  <si>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</si>
  <si>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</si>
  <si>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</si>
  <si>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</si>
  <si>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</si>
  <si>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</si>
  <si>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</si>
  <si>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</si>
  <si>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</si>
  <si>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</si>
  <si>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</si>
  <si>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</si>
  <si>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</si>
  <si>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</si>
  <si>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</si>
  <si>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</si>
  <si>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</si>
  <si>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</si>
  <si>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</si>
  <si>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</si>
  <si>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</si>
  <si>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</si>
  <si>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</si>
  <si>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</si>
  <si>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</si>
  <si>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</si>
  <si>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</si>
  <si>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</si>
  <si>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</si>
  <si>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</si>
  <si>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</si>
  <si>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</si>
  <si>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</si>
  <si>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</si>
  <si>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</si>
  <si>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</si>
  <si>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</si>
  <si>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</si>
  <si>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</si>
  <si>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</si>
  <si>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</si>
  <si>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</si>
  <si>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</si>
  <si>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</si>
  <si>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</si>
  <si>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</si>
  <si>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</si>
  <si>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</si>
  <si>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</si>
  <si>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</si>
  <si>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</si>
  <si>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</si>
  <si>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</si>
  <si>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</si>
  <si>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</si>
  <si>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</si>
  <si>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</si>
  <si>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</si>
  <si>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</si>
  <si>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</si>
  <si>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</si>
  <si>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</si>
  <si>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</si>
  <si>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</si>
  <si>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</si>
  <si>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</si>
  <si>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</si>
  <si>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</si>
  <si>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</si>
  <si>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</si>
  <si>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</si>
  <si>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</si>
  <si>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</si>
  <si>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</si>
  <si>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</si>
  <si>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</si>
  <si>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</si>
  <si>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</si>
  <si>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</si>
  <si>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</si>
  <si>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</si>
  <si>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</si>
  <si>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</si>
  <si>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</si>
  <si>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</si>
  <si>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</si>
  <si>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</si>
  <si>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</si>
  <si>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</si>
  <si>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</si>
  <si>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</si>
  <si>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</si>
  <si>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</si>
  <si>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</si>
  <si>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</si>
  <si>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</si>
  <si>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</si>
  <si>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</si>
  <si>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</si>
  <si>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</si>
  <si>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№ 146 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</si>
</sst>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8"/>
  <sheetViews>
    <sheetView showGridLines="0" tabSelected="1" zoomScale="85" zoomScaleNormal="85" zoomScalePageLayoutView="0" workbookViewId="0" topLeftCell="A1">
      <selection activeCell="A7" sqref="A7:V7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265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264</v>
      </c>
      <c r="C4" s="165" t="s">
        <v>400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8" t="s">
        <v>90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X6" s="2"/>
      <c r="Y6" s="2"/>
    </row>
    <row r="7" spans="1:25" ht="57" customHeight="1">
      <c r="A7" s="167" t="s">
        <v>389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274</v>
      </c>
      <c r="E10" s="105" t="s">
        <v>5</v>
      </c>
      <c r="F10" s="106"/>
      <c r="G10" s="142">
        <f>G11+G175+G181+G188+G229+G263+G285+G315+G336+G346+G359+G365</f>
        <v>159740.71</v>
      </c>
      <c r="H10" s="28" t="e">
        <f aca="true" t="shared" si="0" ref="H10:X10">H11+H170+H182+H188+H228+H271+H293+H323+H337+H350+H361+H366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274</v>
      </c>
      <c r="E11" s="14" t="s">
        <v>5</v>
      </c>
      <c r="F11" s="14"/>
      <c r="G11" s="143">
        <f>G12+G20+G45+G66+G83+G88+G60+G77</f>
        <v>62625.100000000006</v>
      </c>
      <c r="H11" s="29" t="e">
        <f>H12+H23+H47+#REF!+H67+#REF!+H83+H87</f>
        <v>#REF!</v>
      </c>
      <c r="I11" s="29" t="e">
        <f>I12+I23+I47+#REF!+I67+#REF!+I83+I87</f>
        <v>#REF!</v>
      </c>
      <c r="J11" s="29" t="e">
        <f>J12+J23+J47+#REF!+J67+#REF!+J83+J87</f>
        <v>#REF!</v>
      </c>
      <c r="K11" s="29" t="e">
        <f>K12+K23+K47+#REF!+K67+#REF!+K83+K87</f>
        <v>#REF!</v>
      </c>
      <c r="L11" s="29" t="e">
        <f>L12+L23+L47+#REF!+L67+#REF!+L83+L87</f>
        <v>#REF!</v>
      </c>
      <c r="M11" s="29" t="e">
        <f>M12+M23+M47+#REF!+M67+#REF!+M83+M87</f>
        <v>#REF!</v>
      </c>
      <c r="N11" s="29" t="e">
        <f>N12+N23+N47+#REF!+N67+#REF!+N83+N87</f>
        <v>#REF!</v>
      </c>
      <c r="O11" s="29" t="e">
        <f>O12+O23+O47+#REF!+O67+#REF!+O83+O87</f>
        <v>#REF!</v>
      </c>
      <c r="P11" s="29" t="e">
        <f>P12+P23+P47+#REF!+P67+#REF!+P83+P87</f>
        <v>#REF!</v>
      </c>
      <c r="Q11" s="29" t="e">
        <f>Q12+Q23+Q47+#REF!+Q67+#REF!+Q83+Q87</f>
        <v>#REF!</v>
      </c>
      <c r="R11" s="29" t="e">
        <f>R12+R23+R47+#REF!+R67+#REF!+R83+R87</f>
        <v>#REF!</v>
      </c>
      <c r="S11" s="29" t="e">
        <f>S12+S23+S47+#REF!+S67+#REF!+S83+S87</f>
        <v>#REF!</v>
      </c>
      <c r="T11" s="29" t="e">
        <f>T12+T23+T47+#REF!+T67+#REF!+T83+T87</f>
        <v>#REF!</v>
      </c>
      <c r="U11" s="29" t="e">
        <f>U12+U23+U47+#REF!+U67+#REF!+U83+U87</f>
        <v>#REF!</v>
      </c>
      <c r="V11" s="29" t="e">
        <f>V12+V23+V47+#REF!+V67+#REF!+V83+V87</f>
        <v>#REF!</v>
      </c>
      <c r="W11" s="29" t="e">
        <f>W12+W23+W47+#REF!+W67+#REF!+W83+W87</f>
        <v>#REF!</v>
      </c>
      <c r="X11" s="61" t="e">
        <f>X12+X23+X47+#REF!+X67+#REF!+X83+X87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274</v>
      </c>
      <c r="E12" s="111" t="s">
        <v>5</v>
      </c>
      <c r="F12" s="111"/>
      <c r="G12" s="112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275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276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277</v>
      </c>
      <c r="E15" s="92" t="s">
        <v>5</v>
      </c>
      <c r="F15" s="92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277</v>
      </c>
      <c r="E16" s="6" t="s">
        <v>91</v>
      </c>
      <c r="F16" s="6"/>
      <c r="G16" s="7">
        <f>G17+G18+G19</f>
        <v>1621.3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271</v>
      </c>
      <c r="B17" s="93">
        <v>951</v>
      </c>
      <c r="C17" s="94" t="s">
        <v>6</v>
      </c>
      <c r="D17" s="94" t="s">
        <v>277</v>
      </c>
      <c r="E17" s="94" t="s">
        <v>92</v>
      </c>
      <c r="F17" s="94"/>
      <c r="G17" s="99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273</v>
      </c>
      <c r="B18" s="93">
        <v>951</v>
      </c>
      <c r="C18" s="94" t="s">
        <v>6</v>
      </c>
      <c r="D18" s="94" t="s">
        <v>277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266</v>
      </c>
      <c r="B19" s="93">
        <v>951</v>
      </c>
      <c r="C19" s="94" t="s">
        <v>6</v>
      </c>
      <c r="D19" s="94" t="s">
        <v>277</v>
      </c>
      <c r="E19" s="94" t="s">
        <v>267</v>
      </c>
      <c r="F19" s="94"/>
      <c r="G19" s="99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274</v>
      </c>
      <c r="E20" s="9" t="s">
        <v>5</v>
      </c>
      <c r="F20" s="9"/>
      <c r="G20" s="156">
        <f>G21</f>
        <v>3163.3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36.27971991274934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275</v>
      </c>
      <c r="E21" s="11" t="s">
        <v>5</v>
      </c>
      <c r="F21" s="11"/>
      <c r="G21" s="157">
        <f>G22</f>
        <v>3163.3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276</v>
      </c>
      <c r="E22" s="11" t="s">
        <v>5</v>
      </c>
      <c r="F22" s="11"/>
      <c r="G22" s="157">
        <f>G23+G37+G43</f>
        <v>3163.3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211</v>
      </c>
      <c r="B23" s="131">
        <v>951</v>
      </c>
      <c r="C23" s="92" t="s">
        <v>17</v>
      </c>
      <c r="D23" s="92" t="s">
        <v>278</v>
      </c>
      <c r="E23" s="92" t="s">
        <v>5</v>
      </c>
      <c r="F23" s="92"/>
      <c r="G23" s="158">
        <f>G24+G28+G34+G31</f>
        <v>1699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278</v>
      </c>
      <c r="E24" s="6" t="s">
        <v>91</v>
      </c>
      <c r="F24" s="6"/>
      <c r="G24" s="159">
        <f>G25+G26+G27</f>
        <v>1594</v>
      </c>
      <c r="H24" s="32" t="e">
        <f>H25+H39+#REF!</f>
        <v>#REF!</v>
      </c>
      <c r="I24" s="32" t="e">
        <f>I25+I39+#REF!</f>
        <v>#REF!</v>
      </c>
      <c r="J24" s="32" t="e">
        <f>J25+J39+#REF!</f>
        <v>#REF!</v>
      </c>
      <c r="K24" s="32" t="e">
        <f>K25+K39+#REF!</f>
        <v>#REF!</v>
      </c>
      <c r="L24" s="32" t="e">
        <f>L25+L39+#REF!</f>
        <v>#REF!</v>
      </c>
      <c r="M24" s="32" t="e">
        <f>M25+M39+#REF!</f>
        <v>#REF!</v>
      </c>
      <c r="N24" s="32" t="e">
        <f>N25+N39+#REF!</f>
        <v>#REF!</v>
      </c>
      <c r="O24" s="32" t="e">
        <f>O25+O39+#REF!</f>
        <v>#REF!</v>
      </c>
      <c r="P24" s="32" t="e">
        <f>P25+P39+#REF!</f>
        <v>#REF!</v>
      </c>
      <c r="Q24" s="32" t="e">
        <f>Q25+Q39+#REF!</f>
        <v>#REF!</v>
      </c>
      <c r="R24" s="32" t="e">
        <f>R25+R39+#REF!</f>
        <v>#REF!</v>
      </c>
      <c r="S24" s="32" t="e">
        <f>S25+S39+#REF!</f>
        <v>#REF!</v>
      </c>
      <c r="T24" s="32" t="e">
        <f>T25+T39+#REF!</f>
        <v>#REF!</v>
      </c>
      <c r="U24" s="32" t="e">
        <f>U25+U39+#REF!</f>
        <v>#REF!</v>
      </c>
      <c r="V24" s="32" t="e">
        <f>V25+V39+#REF!</f>
        <v>#REF!</v>
      </c>
      <c r="W24" s="32" t="e">
        <f>W25+W39+#REF!</f>
        <v>#REF!</v>
      </c>
      <c r="X24" s="67" t="e">
        <f>X25+X39+#REF!</f>
        <v>#REF!</v>
      </c>
      <c r="Y24" s="59" t="e">
        <f>X24/G24*100</f>
        <v>#REF!</v>
      </c>
    </row>
    <row r="25" spans="1:25" ht="32.25" outlineLevel="6" thickBot="1">
      <c r="A25" s="89" t="s">
        <v>271</v>
      </c>
      <c r="B25" s="93">
        <v>951</v>
      </c>
      <c r="C25" s="94" t="s">
        <v>17</v>
      </c>
      <c r="D25" s="94" t="s">
        <v>278</v>
      </c>
      <c r="E25" s="94" t="s">
        <v>92</v>
      </c>
      <c r="F25" s="94"/>
      <c r="G25" s="160">
        <v>1220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152.4694262295082</v>
      </c>
    </row>
    <row r="26" spans="1:25" ht="48" outlineLevel="6" thickBot="1">
      <c r="A26" s="89" t="s">
        <v>273</v>
      </c>
      <c r="B26" s="93">
        <v>951</v>
      </c>
      <c r="C26" s="94" t="s">
        <v>17</v>
      </c>
      <c r="D26" s="94" t="s">
        <v>278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266</v>
      </c>
      <c r="B27" s="93">
        <v>951</v>
      </c>
      <c r="C27" s="94" t="s">
        <v>17</v>
      </c>
      <c r="D27" s="94" t="s">
        <v>278</v>
      </c>
      <c r="E27" s="94" t="s">
        <v>267</v>
      </c>
      <c r="F27" s="94"/>
      <c r="G27" s="160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278</v>
      </c>
      <c r="E28" s="6" t="s">
        <v>95</v>
      </c>
      <c r="F28" s="6"/>
      <c r="G28" s="159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278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278</v>
      </c>
      <c r="E30" s="94" t="s">
        <v>97</v>
      </c>
      <c r="F30" s="94"/>
      <c r="G30" s="160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382</v>
      </c>
      <c r="B31" s="21">
        <v>951</v>
      </c>
      <c r="C31" s="6" t="s">
        <v>17</v>
      </c>
      <c r="D31" s="6" t="s">
        <v>278</v>
      </c>
      <c r="E31" s="6" t="s">
        <v>383</v>
      </c>
      <c r="F31" s="6"/>
      <c r="G31" s="159">
        <f>G32+G33</f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9" t="s">
        <v>384</v>
      </c>
      <c r="B32" s="93">
        <v>951</v>
      </c>
      <c r="C32" s="94" t="s">
        <v>17</v>
      </c>
      <c r="D32" s="94" t="s">
        <v>278</v>
      </c>
      <c r="E32" s="94" t="s">
        <v>385</v>
      </c>
      <c r="F32" s="94"/>
      <c r="G32" s="160">
        <v>100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232</v>
      </c>
      <c r="B33" s="93">
        <v>951</v>
      </c>
      <c r="C33" s="94" t="s">
        <v>17</v>
      </c>
      <c r="D33" s="94" t="s">
        <v>278</v>
      </c>
      <c r="E33" s="94" t="s">
        <v>231</v>
      </c>
      <c r="F33" s="94"/>
      <c r="G33" s="160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104</v>
      </c>
      <c r="B34" s="21">
        <v>951</v>
      </c>
      <c r="C34" s="6" t="s">
        <v>17</v>
      </c>
      <c r="D34" s="6" t="s">
        <v>278</v>
      </c>
      <c r="E34" s="6" t="s">
        <v>98</v>
      </c>
      <c r="F34" s="6"/>
      <c r="G34" s="159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89" t="s">
        <v>105</v>
      </c>
      <c r="B35" s="93">
        <v>951</v>
      </c>
      <c r="C35" s="94" t="s">
        <v>17</v>
      </c>
      <c r="D35" s="94" t="s">
        <v>278</v>
      </c>
      <c r="E35" s="94" t="s">
        <v>99</v>
      </c>
      <c r="F35" s="94"/>
      <c r="G35" s="16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89" t="s">
        <v>106</v>
      </c>
      <c r="B36" s="93">
        <v>951</v>
      </c>
      <c r="C36" s="94" t="s">
        <v>17</v>
      </c>
      <c r="D36" s="94" t="s">
        <v>278</v>
      </c>
      <c r="E36" s="94" t="s">
        <v>100</v>
      </c>
      <c r="F36" s="94"/>
      <c r="G36" s="16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5" t="s">
        <v>141</v>
      </c>
      <c r="B37" s="91">
        <v>951</v>
      </c>
      <c r="C37" s="92" t="s">
        <v>17</v>
      </c>
      <c r="D37" s="92" t="s">
        <v>279</v>
      </c>
      <c r="E37" s="92" t="s">
        <v>5</v>
      </c>
      <c r="F37" s="92"/>
      <c r="G37" s="158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94</v>
      </c>
      <c r="B38" s="21">
        <v>951</v>
      </c>
      <c r="C38" s="6" t="s">
        <v>17</v>
      </c>
      <c r="D38" s="6" t="s">
        <v>279</v>
      </c>
      <c r="E38" s="6" t="s">
        <v>91</v>
      </c>
      <c r="F38" s="6"/>
      <c r="G38" s="159">
        <f>G39+G40+G42+G41</f>
        <v>1464.3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89" t="s">
        <v>271</v>
      </c>
      <c r="B39" s="93">
        <v>951</v>
      </c>
      <c r="C39" s="94" t="s">
        <v>17</v>
      </c>
      <c r="D39" s="94" t="s">
        <v>279</v>
      </c>
      <c r="E39" s="94" t="s">
        <v>92</v>
      </c>
      <c r="F39" s="94"/>
      <c r="G39" s="160">
        <v>1000</v>
      </c>
      <c r="H39" s="34">
        <f aca="true" t="shared" si="7" ref="H39:X39">H40</f>
        <v>1331.7</v>
      </c>
      <c r="I39" s="34">
        <f t="shared" si="7"/>
        <v>1331.7</v>
      </c>
      <c r="J39" s="34">
        <f t="shared" si="7"/>
        <v>1331.7</v>
      </c>
      <c r="K39" s="34">
        <f t="shared" si="7"/>
        <v>1331.7</v>
      </c>
      <c r="L39" s="34">
        <f t="shared" si="7"/>
        <v>1331.7</v>
      </c>
      <c r="M39" s="34">
        <f t="shared" si="7"/>
        <v>1331.7</v>
      </c>
      <c r="N39" s="34">
        <f t="shared" si="7"/>
        <v>1331.7</v>
      </c>
      <c r="O39" s="34">
        <f t="shared" si="7"/>
        <v>1331.7</v>
      </c>
      <c r="P39" s="34">
        <f t="shared" si="7"/>
        <v>1331.7</v>
      </c>
      <c r="Q39" s="34">
        <f t="shared" si="7"/>
        <v>1331.7</v>
      </c>
      <c r="R39" s="34">
        <f t="shared" si="7"/>
        <v>1331.7</v>
      </c>
      <c r="S39" s="34">
        <f t="shared" si="7"/>
        <v>1331.7</v>
      </c>
      <c r="T39" s="34">
        <f t="shared" si="7"/>
        <v>1331.7</v>
      </c>
      <c r="U39" s="34">
        <f t="shared" si="7"/>
        <v>1331.7</v>
      </c>
      <c r="V39" s="34">
        <f t="shared" si="7"/>
        <v>1331.7</v>
      </c>
      <c r="W39" s="34">
        <f t="shared" si="7"/>
        <v>1331.7</v>
      </c>
      <c r="X39" s="68">
        <f t="shared" si="7"/>
        <v>874.3892</v>
      </c>
      <c r="Y39" s="59">
        <f>X39/G39*100</f>
        <v>87.43892</v>
      </c>
    </row>
    <row r="40" spans="1:25" ht="48" outlineLevel="6" thickBot="1">
      <c r="A40" s="89" t="s">
        <v>273</v>
      </c>
      <c r="B40" s="93">
        <v>951</v>
      </c>
      <c r="C40" s="94" t="s">
        <v>17</v>
      </c>
      <c r="D40" s="94" t="s">
        <v>279</v>
      </c>
      <c r="E40" s="94" t="s">
        <v>93</v>
      </c>
      <c r="F40" s="94"/>
      <c r="G40" s="160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</row>
    <row r="41" spans="1:25" ht="32.25" outlineLevel="6" thickBot="1">
      <c r="A41" s="89" t="s">
        <v>109</v>
      </c>
      <c r="B41" s="93">
        <v>951</v>
      </c>
      <c r="C41" s="94" t="s">
        <v>17</v>
      </c>
      <c r="D41" s="94" t="s">
        <v>279</v>
      </c>
      <c r="E41" s="94" t="s">
        <v>386</v>
      </c>
      <c r="F41" s="94"/>
      <c r="G41" s="160"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48" outlineLevel="6" thickBot="1">
      <c r="A42" s="89" t="s">
        <v>266</v>
      </c>
      <c r="B42" s="93">
        <v>951</v>
      </c>
      <c r="C42" s="94" t="s">
        <v>17</v>
      </c>
      <c r="D42" s="94" t="s">
        <v>279</v>
      </c>
      <c r="E42" s="94" t="s">
        <v>267</v>
      </c>
      <c r="F42" s="94"/>
      <c r="G42" s="160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9.5" customHeight="1" outlineLevel="6" thickBot="1">
      <c r="A43" s="95" t="s">
        <v>144</v>
      </c>
      <c r="B43" s="91">
        <v>951</v>
      </c>
      <c r="C43" s="92" t="s">
        <v>17</v>
      </c>
      <c r="D43" s="92" t="s">
        <v>280</v>
      </c>
      <c r="E43" s="92" t="s">
        <v>5</v>
      </c>
      <c r="F43" s="92"/>
      <c r="G43" s="158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21" customHeight="1" outlineLevel="6" thickBot="1">
      <c r="A44" s="5" t="s">
        <v>112</v>
      </c>
      <c r="B44" s="21">
        <v>951</v>
      </c>
      <c r="C44" s="6" t="s">
        <v>17</v>
      </c>
      <c r="D44" s="6" t="s">
        <v>280</v>
      </c>
      <c r="E44" s="6" t="s">
        <v>233</v>
      </c>
      <c r="F44" s="6"/>
      <c r="G44" s="159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51" customHeight="1" outlineLevel="6" thickBot="1">
      <c r="A45" s="8" t="s">
        <v>26</v>
      </c>
      <c r="B45" s="19">
        <v>951</v>
      </c>
      <c r="C45" s="9" t="s">
        <v>7</v>
      </c>
      <c r="D45" s="9" t="s">
        <v>274</v>
      </c>
      <c r="E45" s="9" t="s">
        <v>5</v>
      </c>
      <c r="F45" s="9"/>
      <c r="G45" s="10">
        <f>G46</f>
        <v>4757.299999999999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2.963866058478549</v>
      </c>
    </row>
    <row r="46" spans="1:25" ht="32.25" outlineLevel="6" thickBot="1">
      <c r="A46" s="113" t="s">
        <v>138</v>
      </c>
      <c r="B46" s="19">
        <v>951</v>
      </c>
      <c r="C46" s="11" t="s">
        <v>7</v>
      </c>
      <c r="D46" s="11" t="s">
        <v>275</v>
      </c>
      <c r="E46" s="11" t="s">
        <v>5</v>
      </c>
      <c r="F46" s="11"/>
      <c r="G46" s="12">
        <f>G47</f>
        <v>4757.299999999999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</row>
    <row r="47" spans="1:25" ht="34.5" customHeight="1" outlineLevel="3" thickBot="1">
      <c r="A47" s="113" t="s">
        <v>139</v>
      </c>
      <c r="B47" s="19">
        <v>951</v>
      </c>
      <c r="C47" s="11" t="s">
        <v>7</v>
      </c>
      <c r="D47" s="11" t="s">
        <v>276</v>
      </c>
      <c r="E47" s="11" t="s">
        <v>5</v>
      </c>
      <c r="F47" s="11"/>
      <c r="G47" s="12">
        <f>G48</f>
        <v>4757.299999999999</v>
      </c>
      <c r="H47" s="31">
        <f aca="true" t="shared" si="8" ref="H47:X49">H48</f>
        <v>8918.7</v>
      </c>
      <c r="I47" s="31">
        <f t="shared" si="8"/>
        <v>8918.7</v>
      </c>
      <c r="J47" s="31">
        <f t="shared" si="8"/>
        <v>8918.7</v>
      </c>
      <c r="K47" s="31">
        <f t="shared" si="8"/>
        <v>8918.7</v>
      </c>
      <c r="L47" s="31">
        <f t="shared" si="8"/>
        <v>8918.7</v>
      </c>
      <c r="M47" s="31">
        <f t="shared" si="8"/>
        <v>8918.7</v>
      </c>
      <c r="N47" s="31">
        <f t="shared" si="8"/>
        <v>8918.7</v>
      </c>
      <c r="O47" s="31">
        <f t="shared" si="8"/>
        <v>8918.7</v>
      </c>
      <c r="P47" s="31">
        <f t="shared" si="8"/>
        <v>8918.7</v>
      </c>
      <c r="Q47" s="31">
        <f t="shared" si="8"/>
        <v>8918.7</v>
      </c>
      <c r="R47" s="31">
        <f t="shared" si="8"/>
        <v>8918.7</v>
      </c>
      <c r="S47" s="31">
        <f t="shared" si="8"/>
        <v>8918.7</v>
      </c>
      <c r="T47" s="31">
        <f t="shared" si="8"/>
        <v>8918.7</v>
      </c>
      <c r="U47" s="31">
        <f t="shared" si="8"/>
        <v>8918.7</v>
      </c>
      <c r="V47" s="31">
        <f t="shared" si="8"/>
        <v>8918.7</v>
      </c>
      <c r="W47" s="31">
        <f t="shared" si="8"/>
        <v>8918.7</v>
      </c>
      <c r="X47" s="66">
        <f t="shared" si="8"/>
        <v>5600.44265</v>
      </c>
      <c r="Y47" s="59">
        <f>X47/G47*100</f>
        <v>117.72313392050113</v>
      </c>
    </row>
    <row r="48" spans="1:25" ht="49.5" customHeight="1" outlineLevel="3" thickBot="1">
      <c r="A48" s="114" t="s">
        <v>211</v>
      </c>
      <c r="B48" s="91">
        <v>951</v>
      </c>
      <c r="C48" s="92" t="s">
        <v>7</v>
      </c>
      <c r="D48" s="92" t="s">
        <v>278</v>
      </c>
      <c r="E48" s="92" t="s">
        <v>5</v>
      </c>
      <c r="F48" s="92"/>
      <c r="G48" s="16">
        <f>G49+G53+G56</f>
        <v>4757.299999999999</v>
      </c>
      <c r="H48" s="32">
        <f t="shared" si="8"/>
        <v>8918.7</v>
      </c>
      <c r="I48" s="32">
        <f t="shared" si="8"/>
        <v>8918.7</v>
      </c>
      <c r="J48" s="32">
        <f t="shared" si="8"/>
        <v>8918.7</v>
      </c>
      <c r="K48" s="32">
        <f t="shared" si="8"/>
        <v>8918.7</v>
      </c>
      <c r="L48" s="32">
        <f t="shared" si="8"/>
        <v>8918.7</v>
      </c>
      <c r="M48" s="32">
        <f t="shared" si="8"/>
        <v>8918.7</v>
      </c>
      <c r="N48" s="32">
        <f t="shared" si="8"/>
        <v>8918.7</v>
      </c>
      <c r="O48" s="32">
        <f t="shared" si="8"/>
        <v>8918.7</v>
      </c>
      <c r="P48" s="32">
        <f t="shared" si="8"/>
        <v>8918.7</v>
      </c>
      <c r="Q48" s="32">
        <f t="shared" si="8"/>
        <v>8918.7</v>
      </c>
      <c r="R48" s="32">
        <f t="shared" si="8"/>
        <v>8918.7</v>
      </c>
      <c r="S48" s="32">
        <f t="shared" si="8"/>
        <v>8918.7</v>
      </c>
      <c r="T48" s="32">
        <f t="shared" si="8"/>
        <v>8918.7</v>
      </c>
      <c r="U48" s="32">
        <f t="shared" si="8"/>
        <v>8918.7</v>
      </c>
      <c r="V48" s="32">
        <f t="shared" si="8"/>
        <v>8918.7</v>
      </c>
      <c r="W48" s="32">
        <f t="shared" si="8"/>
        <v>8918.7</v>
      </c>
      <c r="X48" s="67">
        <f t="shared" si="8"/>
        <v>5600.44265</v>
      </c>
      <c r="Y48" s="59">
        <f>X48/G48*100</f>
        <v>117.72313392050113</v>
      </c>
    </row>
    <row r="49" spans="1:25" ht="32.25" outlineLevel="4" thickBot="1">
      <c r="A49" s="5" t="s">
        <v>94</v>
      </c>
      <c r="B49" s="21">
        <v>951</v>
      </c>
      <c r="C49" s="6" t="s">
        <v>7</v>
      </c>
      <c r="D49" s="6" t="s">
        <v>278</v>
      </c>
      <c r="E49" s="6" t="s">
        <v>91</v>
      </c>
      <c r="F49" s="6"/>
      <c r="G49" s="7">
        <f>G50+G51+G52</f>
        <v>4575.9</v>
      </c>
      <c r="H49" s="34">
        <f t="shared" si="8"/>
        <v>8918.7</v>
      </c>
      <c r="I49" s="34">
        <f t="shared" si="8"/>
        <v>8918.7</v>
      </c>
      <c r="J49" s="34">
        <f t="shared" si="8"/>
        <v>8918.7</v>
      </c>
      <c r="K49" s="34">
        <f t="shared" si="8"/>
        <v>8918.7</v>
      </c>
      <c r="L49" s="34">
        <f t="shared" si="8"/>
        <v>8918.7</v>
      </c>
      <c r="M49" s="34">
        <f t="shared" si="8"/>
        <v>8918.7</v>
      </c>
      <c r="N49" s="34">
        <f t="shared" si="8"/>
        <v>8918.7</v>
      </c>
      <c r="O49" s="34">
        <f t="shared" si="8"/>
        <v>8918.7</v>
      </c>
      <c r="P49" s="34">
        <f t="shared" si="8"/>
        <v>8918.7</v>
      </c>
      <c r="Q49" s="34">
        <f t="shared" si="8"/>
        <v>8918.7</v>
      </c>
      <c r="R49" s="34">
        <f t="shared" si="8"/>
        <v>8918.7</v>
      </c>
      <c r="S49" s="34">
        <f t="shared" si="8"/>
        <v>8918.7</v>
      </c>
      <c r="T49" s="34">
        <f t="shared" si="8"/>
        <v>8918.7</v>
      </c>
      <c r="U49" s="34">
        <f t="shared" si="8"/>
        <v>8918.7</v>
      </c>
      <c r="V49" s="34">
        <f t="shared" si="8"/>
        <v>8918.7</v>
      </c>
      <c r="W49" s="34">
        <f t="shared" si="8"/>
        <v>8918.7</v>
      </c>
      <c r="X49" s="64">
        <f t="shared" si="8"/>
        <v>5600.44265</v>
      </c>
      <c r="Y49" s="59">
        <f>X49/G49*100</f>
        <v>122.3899702790708</v>
      </c>
    </row>
    <row r="50" spans="1:25" ht="32.25" outlineLevel="5" thickBot="1">
      <c r="A50" s="89" t="s">
        <v>271</v>
      </c>
      <c r="B50" s="93">
        <v>951</v>
      </c>
      <c r="C50" s="94" t="s">
        <v>7</v>
      </c>
      <c r="D50" s="94" t="s">
        <v>278</v>
      </c>
      <c r="E50" s="94" t="s">
        <v>92</v>
      </c>
      <c r="F50" s="94"/>
      <c r="G50" s="99">
        <v>3553.9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157.5858254312164</v>
      </c>
    </row>
    <row r="51" spans="1:25" ht="48" outlineLevel="5" thickBot="1">
      <c r="A51" s="89" t="s">
        <v>273</v>
      </c>
      <c r="B51" s="93">
        <v>951</v>
      </c>
      <c r="C51" s="94" t="s">
        <v>7</v>
      </c>
      <c r="D51" s="94" t="s">
        <v>278</v>
      </c>
      <c r="E51" s="94" t="s">
        <v>93</v>
      </c>
      <c r="F51" s="94"/>
      <c r="G51" s="99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48" outlineLevel="5" thickBot="1">
      <c r="A52" s="89" t="s">
        <v>266</v>
      </c>
      <c r="B52" s="93">
        <v>951</v>
      </c>
      <c r="C52" s="94" t="s">
        <v>7</v>
      </c>
      <c r="D52" s="94" t="s">
        <v>278</v>
      </c>
      <c r="E52" s="94" t="s">
        <v>267</v>
      </c>
      <c r="F52" s="94"/>
      <c r="G52" s="99">
        <v>1021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101</v>
      </c>
      <c r="B53" s="21">
        <v>951</v>
      </c>
      <c r="C53" s="6" t="s">
        <v>7</v>
      </c>
      <c r="D53" s="6" t="s">
        <v>278</v>
      </c>
      <c r="E53" s="6" t="s">
        <v>95</v>
      </c>
      <c r="F53" s="6"/>
      <c r="G53" s="7">
        <f>G54+G55</f>
        <v>20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102</v>
      </c>
      <c r="B54" s="93">
        <v>951</v>
      </c>
      <c r="C54" s="94" t="s">
        <v>7</v>
      </c>
      <c r="D54" s="94" t="s">
        <v>278</v>
      </c>
      <c r="E54" s="94" t="s">
        <v>96</v>
      </c>
      <c r="F54" s="94"/>
      <c r="G54" s="99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9" t="s">
        <v>103</v>
      </c>
      <c r="B55" s="93">
        <v>951</v>
      </c>
      <c r="C55" s="94" t="s">
        <v>7</v>
      </c>
      <c r="D55" s="94" t="s">
        <v>278</v>
      </c>
      <c r="E55" s="94" t="s">
        <v>97</v>
      </c>
      <c r="F55" s="94"/>
      <c r="G55" s="99">
        <v>20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104</v>
      </c>
      <c r="B56" s="21">
        <v>951</v>
      </c>
      <c r="C56" s="6" t="s">
        <v>7</v>
      </c>
      <c r="D56" s="6" t="s">
        <v>278</v>
      </c>
      <c r="E56" s="6" t="s">
        <v>98</v>
      </c>
      <c r="F56" s="6"/>
      <c r="G56" s="7">
        <f>G57+G58+G59</f>
        <v>161.4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9" t="s">
        <v>105</v>
      </c>
      <c r="B57" s="93">
        <v>951</v>
      </c>
      <c r="C57" s="94" t="s">
        <v>7</v>
      </c>
      <c r="D57" s="94" t="s">
        <v>278</v>
      </c>
      <c r="E57" s="94" t="s">
        <v>99</v>
      </c>
      <c r="F57" s="94"/>
      <c r="G57" s="99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9" t="s">
        <v>106</v>
      </c>
      <c r="B58" s="93">
        <v>951</v>
      </c>
      <c r="C58" s="94" t="s">
        <v>7</v>
      </c>
      <c r="D58" s="94" t="s">
        <v>278</v>
      </c>
      <c r="E58" s="94" t="s">
        <v>100</v>
      </c>
      <c r="F58" s="94"/>
      <c r="G58" s="99">
        <v>37.5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164" t="s">
        <v>387</v>
      </c>
      <c r="B59" s="93">
        <v>951</v>
      </c>
      <c r="C59" s="94" t="s">
        <v>7</v>
      </c>
      <c r="D59" s="94" t="s">
        <v>278</v>
      </c>
      <c r="E59" s="94" t="s">
        <v>388</v>
      </c>
      <c r="F59" s="94"/>
      <c r="G59" s="99">
        <v>104.5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8" t="s">
        <v>207</v>
      </c>
      <c r="B60" s="19">
        <v>951</v>
      </c>
      <c r="C60" s="9" t="s">
        <v>209</v>
      </c>
      <c r="D60" s="9" t="s">
        <v>274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3" t="s">
        <v>138</v>
      </c>
      <c r="B61" s="19">
        <v>951</v>
      </c>
      <c r="C61" s="9" t="s">
        <v>209</v>
      </c>
      <c r="D61" s="9" t="s">
        <v>275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3" t="s">
        <v>139</v>
      </c>
      <c r="B62" s="19">
        <v>951</v>
      </c>
      <c r="C62" s="9" t="s">
        <v>209</v>
      </c>
      <c r="D62" s="9" t="s">
        <v>276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5" t="s">
        <v>208</v>
      </c>
      <c r="B63" s="91">
        <v>951</v>
      </c>
      <c r="C63" s="92" t="s">
        <v>209</v>
      </c>
      <c r="D63" s="92" t="s">
        <v>281</v>
      </c>
      <c r="E63" s="92" t="s">
        <v>5</v>
      </c>
      <c r="F63" s="92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101</v>
      </c>
      <c r="B64" s="21">
        <v>951</v>
      </c>
      <c r="C64" s="6" t="s">
        <v>209</v>
      </c>
      <c r="D64" s="6" t="s">
        <v>281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89" t="s">
        <v>103</v>
      </c>
      <c r="B65" s="93">
        <v>951</v>
      </c>
      <c r="C65" s="94" t="s">
        <v>209</v>
      </c>
      <c r="D65" s="94" t="s">
        <v>281</v>
      </c>
      <c r="E65" s="94" t="s">
        <v>97</v>
      </c>
      <c r="F65" s="94"/>
      <c r="G65" s="99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48" outlineLevel="5" thickBot="1">
      <c r="A66" s="8" t="s">
        <v>27</v>
      </c>
      <c r="B66" s="19">
        <v>951</v>
      </c>
      <c r="C66" s="9" t="s">
        <v>8</v>
      </c>
      <c r="D66" s="9" t="s">
        <v>274</v>
      </c>
      <c r="E66" s="9" t="s">
        <v>5</v>
      </c>
      <c r="F66" s="9"/>
      <c r="G66" s="10">
        <f>G67</f>
        <v>4570.8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4.5" customHeight="1" outlineLevel="3" thickBot="1">
      <c r="A67" s="113" t="s">
        <v>138</v>
      </c>
      <c r="B67" s="19">
        <v>951</v>
      </c>
      <c r="C67" s="11" t="s">
        <v>8</v>
      </c>
      <c r="D67" s="11" t="s">
        <v>275</v>
      </c>
      <c r="E67" s="11" t="s">
        <v>5</v>
      </c>
      <c r="F67" s="11"/>
      <c r="G67" s="12">
        <f>G68</f>
        <v>4570.8</v>
      </c>
      <c r="H67" s="31">
        <f aca="true" t="shared" si="9" ref="H67:X69">H68</f>
        <v>3284.2</v>
      </c>
      <c r="I67" s="31">
        <f t="shared" si="9"/>
        <v>3284.2</v>
      </c>
      <c r="J67" s="31">
        <f t="shared" si="9"/>
        <v>3284.2</v>
      </c>
      <c r="K67" s="31">
        <f t="shared" si="9"/>
        <v>3284.2</v>
      </c>
      <c r="L67" s="31">
        <f t="shared" si="9"/>
        <v>3284.2</v>
      </c>
      <c r="M67" s="31">
        <f t="shared" si="9"/>
        <v>3284.2</v>
      </c>
      <c r="N67" s="31">
        <f t="shared" si="9"/>
        <v>3284.2</v>
      </c>
      <c r="O67" s="31">
        <f t="shared" si="9"/>
        <v>3284.2</v>
      </c>
      <c r="P67" s="31">
        <f t="shared" si="9"/>
        <v>3284.2</v>
      </c>
      <c r="Q67" s="31">
        <f t="shared" si="9"/>
        <v>3284.2</v>
      </c>
      <c r="R67" s="31">
        <f t="shared" si="9"/>
        <v>3284.2</v>
      </c>
      <c r="S67" s="31">
        <f t="shared" si="9"/>
        <v>3284.2</v>
      </c>
      <c r="T67" s="31">
        <f t="shared" si="9"/>
        <v>3284.2</v>
      </c>
      <c r="U67" s="31">
        <f t="shared" si="9"/>
        <v>3284.2</v>
      </c>
      <c r="V67" s="31">
        <f t="shared" si="9"/>
        <v>3284.2</v>
      </c>
      <c r="W67" s="31">
        <f t="shared" si="9"/>
        <v>3284.2</v>
      </c>
      <c r="X67" s="66">
        <f t="shared" si="9"/>
        <v>2834.80374</v>
      </c>
      <c r="Y67" s="59">
        <f>X67/G67*100</f>
        <v>62.01985954318718</v>
      </c>
    </row>
    <row r="68" spans="1:25" ht="32.25" outlineLevel="3" thickBot="1">
      <c r="A68" s="113" t="s">
        <v>139</v>
      </c>
      <c r="B68" s="19">
        <v>951</v>
      </c>
      <c r="C68" s="11" t="s">
        <v>8</v>
      </c>
      <c r="D68" s="11" t="s">
        <v>276</v>
      </c>
      <c r="E68" s="11" t="s">
        <v>5</v>
      </c>
      <c r="F68" s="11"/>
      <c r="G68" s="12">
        <f>G69</f>
        <v>4570.8</v>
      </c>
      <c r="H68" s="32">
        <f t="shared" si="9"/>
        <v>3284.2</v>
      </c>
      <c r="I68" s="32">
        <f t="shared" si="9"/>
        <v>3284.2</v>
      </c>
      <c r="J68" s="32">
        <f t="shared" si="9"/>
        <v>3284.2</v>
      </c>
      <c r="K68" s="32">
        <f t="shared" si="9"/>
        <v>3284.2</v>
      </c>
      <c r="L68" s="32">
        <f t="shared" si="9"/>
        <v>3284.2</v>
      </c>
      <c r="M68" s="32">
        <f t="shared" si="9"/>
        <v>3284.2</v>
      </c>
      <c r="N68" s="32">
        <f t="shared" si="9"/>
        <v>3284.2</v>
      </c>
      <c r="O68" s="32">
        <f t="shared" si="9"/>
        <v>3284.2</v>
      </c>
      <c r="P68" s="32">
        <f t="shared" si="9"/>
        <v>3284.2</v>
      </c>
      <c r="Q68" s="32">
        <f t="shared" si="9"/>
        <v>3284.2</v>
      </c>
      <c r="R68" s="32">
        <f t="shared" si="9"/>
        <v>3284.2</v>
      </c>
      <c r="S68" s="32">
        <f t="shared" si="9"/>
        <v>3284.2</v>
      </c>
      <c r="T68" s="32">
        <f t="shared" si="9"/>
        <v>3284.2</v>
      </c>
      <c r="U68" s="32">
        <f t="shared" si="9"/>
        <v>3284.2</v>
      </c>
      <c r="V68" s="32">
        <f t="shared" si="9"/>
        <v>3284.2</v>
      </c>
      <c r="W68" s="32">
        <f t="shared" si="9"/>
        <v>3284.2</v>
      </c>
      <c r="X68" s="67">
        <f t="shared" si="9"/>
        <v>2834.80374</v>
      </c>
      <c r="Y68" s="59">
        <f>X68/G68*100</f>
        <v>62.01985954318718</v>
      </c>
    </row>
    <row r="69" spans="1:25" ht="48" outlineLevel="4" thickBot="1">
      <c r="A69" s="114" t="s">
        <v>211</v>
      </c>
      <c r="B69" s="91">
        <v>951</v>
      </c>
      <c r="C69" s="92" t="s">
        <v>8</v>
      </c>
      <c r="D69" s="92" t="s">
        <v>278</v>
      </c>
      <c r="E69" s="92" t="s">
        <v>5</v>
      </c>
      <c r="F69" s="92"/>
      <c r="G69" s="16">
        <f>G70+G74</f>
        <v>4570.8</v>
      </c>
      <c r="H69" s="34">
        <f t="shared" si="9"/>
        <v>3284.2</v>
      </c>
      <c r="I69" s="34">
        <f t="shared" si="9"/>
        <v>3284.2</v>
      </c>
      <c r="J69" s="34">
        <f t="shared" si="9"/>
        <v>3284.2</v>
      </c>
      <c r="K69" s="34">
        <f t="shared" si="9"/>
        <v>3284.2</v>
      </c>
      <c r="L69" s="34">
        <f t="shared" si="9"/>
        <v>3284.2</v>
      </c>
      <c r="M69" s="34">
        <f t="shared" si="9"/>
        <v>3284.2</v>
      </c>
      <c r="N69" s="34">
        <f t="shared" si="9"/>
        <v>3284.2</v>
      </c>
      <c r="O69" s="34">
        <f t="shared" si="9"/>
        <v>3284.2</v>
      </c>
      <c r="P69" s="34">
        <f t="shared" si="9"/>
        <v>3284.2</v>
      </c>
      <c r="Q69" s="34">
        <f t="shared" si="9"/>
        <v>3284.2</v>
      </c>
      <c r="R69" s="34">
        <f t="shared" si="9"/>
        <v>3284.2</v>
      </c>
      <c r="S69" s="34">
        <f t="shared" si="9"/>
        <v>3284.2</v>
      </c>
      <c r="T69" s="34">
        <f t="shared" si="9"/>
        <v>3284.2</v>
      </c>
      <c r="U69" s="34">
        <f t="shared" si="9"/>
        <v>3284.2</v>
      </c>
      <c r="V69" s="34">
        <f t="shared" si="9"/>
        <v>3284.2</v>
      </c>
      <c r="W69" s="34">
        <f t="shared" si="9"/>
        <v>3284.2</v>
      </c>
      <c r="X69" s="64">
        <f t="shared" si="9"/>
        <v>2834.80374</v>
      </c>
      <c r="Y69" s="59">
        <f>X69/G69*100</f>
        <v>62.01985954318718</v>
      </c>
    </row>
    <row r="70" spans="1:25" ht="32.25" outlineLevel="5" thickBot="1">
      <c r="A70" s="5" t="s">
        <v>94</v>
      </c>
      <c r="B70" s="21">
        <v>951</v>
      </c>
      <c r="C70" s="6" t="s">
        <v>8</v>
      </c>
      <c r="D70" s="6" t="s">
        <v>278</v>
      </c>
      <c r="E70" s="6" t="s">
        <v>91</v>
      </c>
      <c r="F70" s="6"/>
      <c r="G70" s="7">
        <f>G71+G72+G73</f>
        <v>4570.8</v>
      </c>
      <c r="H70" s="26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W70" s="44">
        <v>3284.2</v>
      </c>
      <c r="X70" s="65">
        <v>2834.80374</v>
      </c>
      <c r="Y70" s="59">
        <f>X70/G70*100</f>
        <v>62.01985954318718</v>
      </c>
    </row>
    <row r="71" spans="1:25" ht="32.25" outlineLevel="5" thickBot="1">
      <c r="A71" s="89" t="s">
        <v>271</v>
      </c>
      <c r="B71" s="93">
        <v>951</v>
      </c>
      <c r="C71" s="94" t="s">
        <v>8</v>
      </c>
      <c r="D71" s="94" t="s">
        <v>278</v>
      </c>
      <c r="E71" s="94" t="s">
        <v>92</v>
      </c>
      <c r="F71" s="94"/>
      <c r="G71" s="99">
        <v>3516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48" outlineLevel="5" thickBot="1">
      <c r="A72" s="89" t="s">
        <v>273</v>
      </c>
      <c r="B72" s="93">
        <v>951</v>
      </c>
      <c r="C72" s="94" t="s">
        <v>8</v>
      </c>
      <c r="D72" s="94" t="s">
        <v>278</v>
      </c>
      <c r="E72" s="94" t="s">
        <v>93</v>
      </c>
      <c r="F72" s="94"/>
      <c r="G72" s="99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48" outlineLevel="5" thickBot="1">
      <c r="A73" s="89" t="s">
        <v>266</v>
      </c>
      <c r="B73" s="93">
        <v>951</v>
      </c>
      <c r="C73" s="94" t="s">
        <v>8</v>
      </c>
      <c r="D73" s="94" t="s">
        <v>278</v>
      </c>
      <c r="E73" s="94" t="s">
        <v>267</v>
      </c>
      <c r="F73" s="94"/>
      <c r="G73" s="99">
        <v>1053.8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5" t="s">
        <v>101</v>
      </c>
      <c r="B74" s="21">
        <v>951</v>
      </c>
      <c r="C74" s="6" t="s">
        <v>8</v>
      </c>
      <c r="D74" s="6" t="s">
        <v>278</v>
      </c>
      <c r="E74" s="6" t="s">
        <v>95</v>
      </c>
      <c r="F74" s="6"/>
      <c r="G74" s="7">
        <f>G75+G76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89" t="s">
        <v>102</v>
      </c>
      <c r="B75" s="93">
        <v>951</v>
      </c>
      <c r="C75" s="94" t="s">
        <v>8</v>
      </c>
      <c r="D75" s="94" t="s">
        <v>278</v>
      </c>
      <c r="E75" s="94" t="s">
        <v>96</v>
      </c>
      <c r="F75" s="94"/>
      <c r="G75" s="99"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9" t="s">
        <v>103</v>
      </c>
      <c r="B76" s="93">
        <v>951</v>
      </c>
      <c r="C76" s="94" t="s">
        <v>8</v>
      </c>
      <c r="D76" s="94" t="s">
        <v>278</v>
      </c>
      <c r="E76" s="94" t="s">
        <v>97</v>
      </c>
      <c r="F76" s="94"/>
      <c r="G76" s="99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217</v>
      </c>
      <c r="B77" s="19">
        <v>951</v>
      </c>
      <c r="C77" s="9" t="s">
        <v>219</v>
      </c>
      <c r="D77" s="9" t="s">
        <v>274</v>
      </c>
      <c r="E77" s="9" t="s">
        <v>5</v>
      </c>
      <c r="F77" s="9"/>
      <c r="G77" s="10">
        <f>G78</f>
        <v>500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3" t="s">
        <v>138</v>
      </c>
      <c r="B78" s="19">
        <v>951</v>
      </c>
      <c r="C78" s="9" t="s">
        <v>219</v>
      </c>
      <c r="D78" s="9" t="s">
        <v>275</v>
      </c>
      <c r="E78" s="9" t="s">
        <v>5</v>
      </c>
      <c r="F78" s="9"/>
      <c r="G78" s="10">
        <f>G79</f>
        <v>500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3" t="s">
        <v>139</v>
      </c>
      <c r="B79" s="19">
        <v>951</v>
      </c>
      <c r="C79" s="9" t="s">
        <v>219</v>
      </c>
      <c r="D79" s="9" t="s">
        <v>276</v>
      </c>
      <c r="E79" s="9" t="s">
        <v>5</v>
      </c>
      <c r="F79" s="9"/>
      <c r="G79" s="10">
        <f>G80</f>
        <v>500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5" t="s">
        <v>218</v>
      </c>
      <c r="B80" s="91">
        <v>951</v>
      </c>
      <c r="C80" s="92" t="s">
        <v>219</v>
      </c>
      <c r="D80" s="92" t="s">
        <v>282</v>
      </c>
      <c r="E80" s="92" t="s">
        <v>5</v>
      </c>
      <c r="F80" s="92"/>
      <c r="G80" s="16">
        <f>G81</f>
        <v>500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253</v>
      </c>
      <c r="B81" s="21">
        <v>951</v>
      </c>
      <c r="C81" s="6" t="s">
        <v>219</v>
      </c>
      <c r="D81" s="6" t="s">
        <v>282</v>
      </c>
      <c r="E81" s="6" t="s">
        <v>255</v>
      </c>
      <c r="F81" s="6"/>
      <c r="G81" s="7">
        <f>G82</f>
        <v>500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9" t="s">
        <v>254</v>
      </c>
      <c r="B82" s="93">
        <v>951</v>
      </c>
      <c r="C82" s="94" t="s">
        <v>219</v>
      </c>
      <c r="D82" s="94" t="s">
        <v>282</v>
      </c>
      <c r="E82" s="94" t="s">
        <v>256</v>
      </c>
      <c r="F82" s="94"/>
      <c r="G82" s="99">
        <v>500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274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3" t="s">
        <v>138</v>
      </c>
      <c r="B84" s="19">
        <v>951</v>
      </c>
      <c r="C84" s="11" t="s">
        <v>9</v>
      </c>
      <c r="D84" s="11" t="s">
        <v>275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3" t="s">
        <v>139</v>
      </c>
      <c r="B85" s="19">
        <v>951</v>
      </c>
      <c r="C85" s="11" t="s">
        <v>9</v>
      </c>
      <c r="D85" s="11" t="s">
        <v>276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5" t="s">
        <v>142</v>
      </c>
      <c r="B86" s="91">
        <v>951</v>
      </c>
      <c r="C86" s="92" t="s">
        <v>9</v>
      </c>
      <c r="D86" s="92" t="s">
        <v>283</v>
      </c>
      <c r="E86" s="92" t="s">
        <v>5</v>
      </c>
      <c r="F86" s="92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111</v>
      </c>
      <c r="B87" s="21">
        <v>951</v>
      </c>
      <c r="C87" s="6" t="s">
        <v>9</v>
      </c>
      <c r="D87" s="6" t="s">
        <v>283</v>
      </c>
      <c r="E87" s="6" t="s">
        <v>110</v>
      </c>
      <c r="F87" s="6"/>
      <c r="G87" s="7">
        <v>200</v>
      </c>
      <c r="H87" s="31" t="e">
        <f aca="true" t="shared" si="12" ref="H87:X87">H88+H96+H105+H111+H117+H139+H146+H161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274</v>
      </c>
      <c r="E88" s="9" t="s">
        <v>5</v>
      </c>
      <c r="F88" s="9"/>
      <c r="G88" s="144">
        <f>G89+G145</f>
        <v>47812.4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3" t="s">
        <v>138</v>
      </c>
      <c r="B89" s="19">
        <v>951</v>
      </c>
      <c r="C89" s="11" t="s">
        <v>67</v>
      </c>
      <c r="D89" s="11" t="s">
        <v>275</v>
      </c>
      <c r="E89" s="11" t="s">
        <v>5</v>
      </c>
      <c r="F89" s="11"/>
      <c r="G89" s="147">
        <f>G90</f>
        <v>41951.4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2.2645251409964864</v>
      </c>
    </row>
    <row r="90" spans="1:25" ht="32.25" outlineLevel="5" thickBot="1">
      <c r="A90" s="113" t="s">
        <v>139</v>
      </c>
      <c r="B90" s="19">
        <v>951</v>
      </c>
      <c r="C90" s="11" t="s">
        <v>67</v>
      </c>
      <c r="D90" s="11" t="s">
        <v>276</v>
      </c>
      <c r="E90" s="11" t="s">
        <v>5</v>
      </c>
      <c r="F90" s="11"/>
      <c r="G90" s="147">
        <f>G91+G98+G106+G113+G111+G125+G132+G139</f>
        <v>41951.4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2.2645251409964864</v>
      </c>
    </row>
    <row r="91" spans="1:25" ht="18.75" customHeight="1" outlineLevel="5" thickBot="1">
      <c r="A91" s="95" t="s">
        <v>30</v>
      </c>
      <c r="B91" s="91">
        <v>951</v>
      </c>
      <c r="C91" s="92" t="s">
        <v>67</v>
      </c>
      <c r="D91" s="92" t="s">
        <v>284</v>
      </c>
      <c r="E91" s="92" t="s">
        <v>5</v>
      </c>
      <c r="F91" s="92"/>
      <c r="G91" s="146">
        <f>G92+G96</f>
        <v>1304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284</v>
      </c>
      <c r="E92" s="6" t="s">
        <v>91</v>
      </c>
      <c r="F92" s="6"/>
      <c r="G92" s="150">
        <f>G93+G94+G95</f>
        <v>1184.2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89" t="s">
        <v>271</v>
      </c>
      <c r="B93" s="93">
        <v>951</v>
      </c>
      <c r="C93" s="94" t="s">
        <v>67</v>
      </c>
      <c r="D93" s="94" t="s">
        <v>284</v>
      </c>
      <c r="E93" s="94" t="s">
        <v>92</v>
      </c>
      <c r="F93" s="94"/>
      <c r="G93" s="145">
        <v>909.5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48" outlineLevel="5" thickBot="1">
      <c r="A94" s="89" t="s">
        <v>273</v>
      </c>
      <c r="B94" s="93">
        <v>951</v>
      </c>
      <c r="C94" s="94" t="s">
        <v>67</v>
      </c>
      <c r="D94" s="94" t="s">
        <v>284</v>
      </c>
      <c r="E94" s="94" t="s">
        <v>93</v>
      </c>
      <c r="F94" s="94"/>
      <c r="G94" s="145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9" t="s">
        <v>266</v>
      </c>
      <c r="B95" s="93">
        <v>951</v>
      </c>
      <c r="C95" s="94" t="s">
        <v>67</v>
      </c>
      <c r="D95" s="94" t="s">
        <v>284</v>
      </c>
      <c r="E95" s="94" t="s">
        <v>267</v>
      </c>
      <c r="F95" s="94"/>
      <c r="G95" s="145">
        <v>274.7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5.25" customHeight="1" outlineLevel="6" thickBot="1">
      <c r="A96" s="5" t="s">
        <v>101</v>
      </c>
      <c r="B96" s="21">
        <v>951</v>
      </c>
      <c r="C96" s="6" t="s">
        <v>67</v>
      </c>
      <c r="D96" s="6" t="s">
        <v>284</v>
      </c>
      <c r="E96" s="6" t="s">
        <v>95</v>
      </c>
      <c r="F96" s="6"/>
      <c r="G96" s="150">
        <f>G97</f>
        <v>119.8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7962.49590984975</v>
      </c>
    </row>
    <row r="97" spans="1:25" ht="32.25" outlineLevel="4" thickBot="1">
      <c r="A97" s="89" t="s">
        <v>103</v>
      </c>
      <c r="B97" s="93">
        <v>951</v>
      </c>
      <c r="C97" s="94" t="s">
        <v>67</v>
      </c>
      <c r="D97" s="94" t="s">
        <v>284</v>
      </c>
      <c r="E97" s="94" t="s">
        <v>97</v>
      </c>
      <c r="F97" s="94"/>
      <c r="G97" s="145">
        <v>119.8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7962.49590984975</v>
      </c>
    </row>
    <row r="98" spans="1:25" ht="48" outlineLevel="5" thickBot="1">
      <c r="A98" s="114" t="s">
        <v>211</v>
      </c>
      <c r="B98" s="91">
        <v>951</v>
      </c>
      <c r="C98" s="92" t="s">
        <v>67</v>
      </c>
      <c r="D98" s="92" t="s">
        <v>278</v>
      </c>
      <c r="E98" s="92" t="s">
        <v>5</v>
      </c>
      <c r="F98" s="92"/>
      <c r="G98" s="146">
        <f>G99+G103</f>
        <v>16303.2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58.51041574660189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278</v>
      </c>
      <c r="E99" s="6" t="s">
        <v>91</v>
      </c>
      <c r="F99" s="6"/>
      <c r="G99" s="150">
        <f>G100+G101+G102</f>
        <v>16169.2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2.25" outlineLevel="5" thickBot="1">
      <c r="A100" s="89" t="s">
        <v>271</v>
      </c>
      <c r="B100" s="93">
        <v>951</v>
      </c>
      <c r="C100" s="94" t="s">
        <v>67</v>
      </c>
      <c r="D100" s="94" t="s">
        <v>278</v>
      </c>
      <c r="E100" s="94" t="s">
        <v>92</v>
      </c>
      <c r="F100" s="94"/>
      <c r="G100" s="145">
        <v>12417.2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9" t="s">
        <v>273</v>
      </c>
      <c r="B101" s="93">
        <v>951</v>
      </c>
      <c r="C101" s="94" t="s">
        <v>67</v>
      </c>
      <c r="D101" s="94" t="s">
        <v>278</v>
      </c>
      <c r="E101" s="94" t="s">
        <v>93</v>
      </c>
      <c r="F101" s="94"/>
      <c r="G101" s="99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266</v>
      </c>
      <c r="B102" s="93">
        <v>951</v>
      </c>
      <c r="C102" s="94" t="s">
        <v>67</v>
      </c>
      <c r="D102" s="94" t="s">
        <v>278</v>
      </c>
      <c r="E102" s="94" t="s">
        <v>267</v>
      </c>
      <c r="F102" s="94"/>
      <c r="G102" s="99">
        <v>3750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5" t="s">
        <v>101</v>
      </c>
      <c r="B103" s="21">
        <v>951</v>
      </c>
      <c r="C103" s="6" t="s">
        <v>67</v>
      </c>
      <c r="D103" s="6" t="s">
        <v>278</v>
      </c>
      <c r="E103" s="6" t="s">
        <v>95</v>
      </c>
      <c r="F103" s="6"/>
      <c r="G103" s="7">
        <f>G104+G105</f>
        <v>134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89" t="s">
        <v>102</v>
      </c>
      <c r="B104" s="93">
        <v>951</v>
      </c>
      <c r="C104" s="94" t="s">
        <v>67</v>
      </c>
      <c r="D104" s="94" t="s">
        <v>278</v>
      </c>
      <c r="E104" s="94" t="s">
        <v>96</v>
      </c>
      <c r="F104" s="94"/>
      <c r="G104" s="9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6" thickBot="1">
      <c r="A105" s="89" t="s">
        <v>103</v>
      </c>
      <c r="B105" s="93">
        <v>951</v>
      </c>
      <c r="C105" s="94" t="s">
        <v>67</v>
      </c>
      <c r="D105" s="94" t="s">
        <v>278</v>
      </c>
      <c r="E105" s="94" t="s">
        <v>97</v>
      </c>
      <c r="F105" s="94"/>
      <c r="G105" s="99">
        <v>134</v>
      </c>
      <c r="H105" s="32">
        <f aca="true" t="shared" si="17" ref="H105:W105">H106</f>
        <v>0</v>
      </c>
      <c r="I105" s="32">
        <f t="shared" si="17"/>
        <v>0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 t="shared" si="17"/>
        <v>0</v>
      </c>
      <c r="O105" s="32">
        <f t="shared" si="17"/>
        <v>0</v>
      </c>
      <c r="P105" s="32">
        <f t="shared" si="17"/>
        <v>0</v>
      </c>
      <c r="Q105" s="32">
        <f t="shared" si="17"/>
        <v>0</v>
      </c>
      <c r="R105" s="32">
        <f t="shared" si="17"/>
        <v>0</v>
      </c>
      <c r="S105" s="32">
        <f t="shared" si="17"/>
        <v>0</v>
      </c>
      <c r="T105" s="32">
        <f t="shared" si="17"/>
        <v>0</v>
      </c>
      <c r="U105" s="32">
        <f t="shared" si="17"/>
        <v>0</v>
      </c>
      <c r="V105" s="32">
        <f t="shared" si="17"/>
        <v>0</v>
      </c>
      <c r="W105" s="32">
        <f t="shared" si="17"/>
        <v>0</v>
      </c>
      <c r="X105" s="67">
        <f>X106</f>
        <v>277.89792</v>
      </c>
      <c r="Y105" s="59">
        <f>X105/G105*100</f>
        <v>207.38650746268655</v>
      </c>
    </row>
    <row r="106" spans="1:25" ht="46.5" customHeight="1" outlineLevel="4" thickBot="1">
      <c r="A106" s="95" t="s">
        <v>143</v>
      </c>
      <c r="B106" s="91">
        <v>951</v>
      </c>
      <c r="C106" s="92" t="s">
        <v>67</v>
      </c>
      <c r="D106" s="92" t="s">
        <v>285</v>
      </c>
      <c r="E106" s="92" t="s">
        <v>5</v>
      </c>
      <c r="F106" s="92"/>
      <c r="G106" s="16">
        <f>G107+G109</f>
        <v>550</v>
      </c>
      <c r="H106" s="34">
        <f aca="true" t="shared" si="18" ref="H106:X106">H107</f>
        <v>0</v>
      </c>
      <c r="I106" s="34">
        <f t="shared" si="18"/>
        <v>0</v>
      </c>
      <c r="J106" s="34">
        <f t="shared" si="18"/>
        <v>0</v>
      </c>
      <c r="K106" s="34">
        <f t="shared" si="18"/>
        <v>0</v>
      </c>
      <c r="L106" s="34">
        <f t="shared" si="18"/>
        <v>0</v>
      </c>
      <c r="M106" s="34">
        <f t="shared" si="18"/>
        <v>0</v>
      </c>
      <c r="N106" s="34">
        <f t="shared" si="18"/>
        <v>0</v>
      </c>
      <c r="O106" s="34">
        <f t="shared" si="18"/>
        <v>0</v>
      </c>
      <c r="P106" s="34">
        <f t="shared" si="18"/>
        <v>0</v>
      </c>
      <c r="Q106" s="34">
        <f t="shared" si="18"/>
        <v>0</v>
      </c>
      <c r="R106" s="34">
        <f t="shared" si="18"/>
        <v>0</v>
      </c>
      <c r="S106" s="34">
        <f t="shared" si="18"/>
        <v>0</v>
      </c>
      <c r="T106" s="34">
        <f t="shared" si="18"/>
        <v>0</v>
      </c>
      <c r="U106" s="34">
        <f t="shared" si="18"/>
        <v>0</v>
      </c>
      <c r="V106" s="34">
        <f t="shared" si="18"/>
        <v>0</v>
      </c>
      <c r="W106" s="34">
        <f t="shared" si="18"/>
        <v>0</v>
      </c>
      <c r="X106" s="68">
        <f t="shared" si="18"/>
        <v>277.89792</v>
      </c>
      <c r="Y106" s="59">
        <f>X106/G106*100</f>
        <v>50.526894545454546</v>
      </c>
    </row>
    <row r="107" spans="1:25" ht="32.25" outlineLevel="5" thickBot="1">
      <c r="A107" s="5" t="s">
        <v>101</v>
      </c>
      <c r="B107" s="21">
        <v>951</v>
      </c>
      <c r="C107" s="6" t="s">
        <v>67</v>
      </c>
      <c r="D107" s="6" t="s">
        <v>285</v>
      </c>
      <c r="E107" s="6" t="s">
        <v>95</v>
      </c>
      <c r="F107" s="6"/>
      <c r="G107" s="7">
        <f>G108</f>
        <v>550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277.89792</v>
      </c>
      <c r="Y107" s="59">
        <f>X107/G107*100</f>
        <v>50.526894545454546</v>
      </c>
    </row>
    <row r="108" spans="1:25" ht="32.25" outlineLevel="5" thickBot="1">
      <c r="A108" s="89" t="s">
        <v>103</v>
      </c>
      <c r="B108" s="93">
        <v>951</v>
      </c>
      <c r="C108" s="94" t="s">
        <v>67</v>
      </c>
      <c r="D108" s="94" t="s">
        <v>285</v>
      </c>
      <c r="E108" s="94" t="s">
        <v>97</v>
      </c>
      <c r="F108" s="94"/>
      <c r="G108" s="99">
        <v>550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5" t="s">
        <v>104</v>
      </c>
      <c r="B109" s="21">
        <v>951</v>
      </c>
      <c r="C109" s="6" t="s">
        <v>67</v>
      </c>
      <c r="D109" s="6" t="s">
        <v>285</v>
      </c>
      <c r="E109" s="6" t="s">
        <v>98</v>
      </c>
      <c r="F109" s="6"/>
      <c r="G109" s="7">
        <f>G110</f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89" t="s">
        <v>106</v>
      </c>
      <c r="B110" s="93">
        <v>951</v>
      </c>
      <c r="C110" s="94" t="s">
        <v>67</v>
      </c>
      <c r="D110" s="94" t="s">
        <v>285</v>
      </c>
      <c r="E110" s="94" t="s">
        <v>100</v>
      </c>
      <c r="F110" s="94"/>
      <c r="G110" s="99"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9.5" customHeight="1" outlineLevel="6" thickBot="1">
      <c r="A111" s="95" t="s">
        <v>144</v>
      </c>
      <c r="B111" s="91">
        <v>951</v>
      </c>
      <c r="C111" s="92" t="s">
        <v>67</v>
      </c>
      <c r="D111" s="92" t="s">
        <v>280</v>
      </c>
      <c r="E111" s="92" t="s">
        <v>5</v>
      </c>
      <c r="F111" s="92"/>
      <c r="G111" s="146"/>
      <c r="H111" s="32" t="e">
        <f>#REF!+H112</f>
        <v>#REF!</v>
      </c>
      <c r="I111" s="32" t="e">
        <f>#REF!+I112</f>
        <v>#REF!</v>
      </c>
      <c r="J111" s="32" t="e">
        <f>#REF!+J112</f>
        <v>#REF!</v>
      </c>
      <c r="K111" s="32" t="e">
        <f>#REF!+K112</f>
        <v>#REF!</v>
      </c>
      <c r="L111" s="32" t="e">
        <f>#REF!+L112</f>
        <v>#REF!</v>
      </c>
      <c r="M111" s="32" t="e">
        <f>#REF!+M112</f>
        <v>#REF!</v>
      </c>
      <c r="N111" s="32" t="e">
        <f>#REF!+N112</f>
        <v>#REF!</v>
      </c>
      <c r="O111" s="32" t="e">
        <f>#REF!+O112</f>
        <v>#REF!</v>
      </c>
      <c r="P111" s="32" t="e">
        <f>#REF!+P112</f>
        <v>#REF!</v>
      </c>
      <c r="Q111" s="32" t="e">
        <f>#REF!+Q112</f>
        <v>#REF!</v>
      </c>
      <c r="R111" s="32" t="e">
        <f>#REF!+R112</f>
        <v>#REF!</v>
      </c>
      <c r="S111" s="32" t="e">
        <f>#REF!+S112</f>
        <v>#REF!</v>
      </c>
      <c r="T111" s="32" t="e">
        <f>#REF!+T112</f>
        <v>#REF!</v>
      </c>
      <c r="U111" s="32" t="e">
        <f>#REF!+U112</f>
        <v>#REF!</v>
      </c>
      <c r="V111" s="32" t="e">
        <f>#REF!+V112</f>
        <v>#REF!</v>
      </c>
      <c r="W111" s="32" t="e">
        <f>#REF!+W112</f>
        <v>#REF!</v>
      </c>
      <c r="X111" s="70" t="e">
        <f>#REF!+X112</f>
        <v>#REF!</v>
      </c>
      <c r="Y111" s="59" t="e">
        <f>X111/G111*100</f>
        <v>#REF!</v>
      </c>
    </row>
    <row r="112" spans="1:25" ht="16.5" customHeight="1" outlineLevel="4" thickBot="1">
      <c r="A112" s="5" t="s">
        <v>112</v>
      </c>
      <c r="B112" s="21">
        <v>951</v>
      </c>
      <c r="C112" s="6" t="s">
        <v>67</v>
      </c>
      <c r="D112" s="6" t="s">
        <v>280</v>
      </c>
      <c r="E112" s="6" t="s">
        <v>233</v>
      </c>
      <c r="F112" s="6"/>
      <c r="G112" s="150">
        <v>0</v>
      </c>
      <c r="H112" s="34">
        <f aca="true" t="shared" si="19" ref="H112:W112">H116</f>
        <v>0</v>
      </c>
      <c r="I112" s="34">
        <f t="shared" si="19"/>
        <v>0</v>
      </c>
      <c r="J112" s="34">
        <f t="shared" si="19"/>
        <v>0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  <c r="P112" s="34">
        <f t="shared" si="19"/>
        <v>0</v>
      </c>
      <c r="Q112" s="34">
        <f t="shared" si="19"/>
        <v>0</v>
      </c>
      <c r="R112" s="34">
        <f t="shared" si="19"/>
        <v>0</v>
      </c>
      <c r="S112" s="34">
        <f t="shared" si="19"/>
        <v>0</v>
      </c>
      <c r="T112" s="34">
        <f t="shared" si="19"/>
        <v>0</v>
      </c>
      <c r="U112" s="34">
        <f t="shared" si="19"/>
        <v>0</v>
      </c>
      <c r="V112" s="34">
        <f t="shared" si="19"/>
        <v>0</v>
      </c>
      <c r="W112" s="34">
        <f t="shared" si="19"/>
        <v>0</v>
      </c>
      <c r="X112" s="64">
        <f>X116</f>
        <v>1067.9833</v>
      </c>
      <c r="Y112" s="59" t="e">
        <f>X112/G112*100</f>
        <v>#DIV/0!</v>
      </c>
    </row>
    <row r="113" spans="1:25" ht="33.75" customHeight="1" outlineLevel="4" thickBot="1">
      <c r="A113" s="95" t="s">
        <v>145</v>
      </c>
      <c r="B113" s="91">
        <v>951</v>
      </c>
      <c r="C113" s="92" t="s">
        <v>67</v>
      </c>
      <c r="D113" s="92" t="s">
        <v>286</v>
      </c>
      <c r="E113" s="92" t="s">
        <v>5</v>
      </c>
      <c r="F113" s="92"/>
      <c r="G113" s="16">
        <f>G114+G118+G121</f>
        <v>21600.800000000003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5" t="s">
        <v>114</v>
      </c>
      <c r="B114" s="21">
        <v>951</v>
      </c>
      <c r="C114" s="6" t="s">
        <v>67</v>
      </c>
      <c r="D114" s="6" t="s">
        <v>286</v>
      </c>
      <c r="E114" s="6" t="s">
        <v>113</v>
      </c>
      <c r="F114" s="6"/>
      <c r="G114" s="7">
        <f>G115+G116+G117</f>
        <v>12337.380000000001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89" t="s">
        <v>270</v>
      </c>
      <c r="B115" s="93">
        <v>951</v>
      </c>
      <c r="C115" s="94" t="s">
        <v>67</v>
      </c>
      <c r="D115" s="94" t="s">
        <v>286</v>
      </c>
      <c r="E115" s="94" t="s">
        <v>115</v>
      </c>
      <c r="F115" s="94"/>
      <c r="G115" s="99">
        <v>9408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32.25" outlineLevel="5" thickBot="1">
      <c r="A116" s="89" t="s">
        <v>272</v>
      </c>
      <c r="B116" s="93">
        <v>951</v>
      </c>
      <c r="C116" s="94" t="s">
        <v>67</v>
      </c>
      <c r="D116" s="94" t="s">
        <v>286</v>
      </c>
      <c r="E116" s="94" t="s">
        <v>116</v>
      </c>
      <c r="F116" s="94"/>
      <c r="G116" s="99">
        <v>0</v>
      </c>
      <c r="H116" s="2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4"/>
      <c r="X116" s="65">
        <v>1067.9833</v>
      </c>
      <c r="Y116" s="59">
        <f>X116/G113*100</f>
        <v>4.94418401170327</v>
      </c>
    </row>
    <row r="117" spans="1:25" ht="18.75" customHeight="1" outlineLevel="6" thickBot="1">
      <c r="A117" s="89" t="s">
        <v>268</v>
      </c>
      <c r="B117" s="93">
        <v>951</v>
      </c>
      <c r="C117" s="94" t="s">
        <v>67</v>
      </c>
      <c r="D117" s="94" t="s">
        <v>286</v>
      </c>
      <c r="E117" s="94" t="s">
        <v>269</v>
      </c>
      <c r="F117" s="94"/>
      <c r="G117" s="99">
        <v>2929.38</v>
      </c>
      <c r="H117" s="32">
        <f aca="true" t="shared" si="20" ref="H117:X118">H118</f>
        <v>0</v>
      </c>
      <c r="I117" s="32">
        <f t="shared" si="20"/>
        <v>0</v>
      </c>
      <c r="J117" s="32">
        <f t="shared" si="20"/>
        <v>0</v>
      </c>
      <c r="K117" s="32">
        <f t="shared" si="20"/>
        <v>0</v>
      </c>
      <c r="L117" s="32">
        <f t="shared" si="20"/>
        <v>0</v>
      </c>
      <c r="M117" s="32">
        <f t="shared" si="20"/>
        <v>0</v>
      </c>
      <c r="N117" s="32">
        <f t="shared" si="20"/>
        <v>0</v>
      </c>
      <c r="O117" s="32">
        <f t="shared" si="20"/>
        <v>0</v>
      </c>
      <c r="P117" s="32">
        <f t="shared" si="20"/>
        <v>0</v>
      </c>
      <c r="Q117" s="32">
        <f t="shared" si="20"/>
        <v>0</v>
      </c>
      <c r="R117" s="32">
        <f t="shared" si="20"/>
        <v>0</v>
      </c>
      <c r="S117" s="32">
        <f t="shared" si="20"/>
        <v>0</v>
      </c>
      <c r="T117" s="32">
        <f t="shared" si="20"/>
        <v>0</v>
      </c>
      <c r="U117" s="32">
        <f t="shared" si="20"/>
        <v>0</v>
      </c>
      <c r="V117" s="32">
        <f t="shared" si="20"/>
        <v>0</v>
      </c>
      <c r="W117" s="32">
        <f t="shared" si="20"/>
        <v>0</v>
      </c>
      <c r="X117" s="67">
        <f>X118</f>
        <v>16240.50148</v>
      </c>
      <c r="Y117" s="59">
        <f>X117/G114*100</f>
        <v>131.63655071011834</v>
      </c>
    </row>
    <row r="118" spans="1:25" ht="32.25" outlineLevel="6" thickBot="1">
      <c r="A118" s="5" t="s">
        <v>101</v>
      </c>
      <c r="B118" s="21">
        <v>951</v>
      </c>
      <c r="C118" s="6" t="s">
        <v>67</v>
      </c>
      <c r="D118" s="6" t="s">
        <v>286</v>
      </c>
      <c r="E118" s="6" t="s">
        <v>95</v>
      </c>
      <c r="F118" s="6"/>
      <c r="G118" s="7">
        <f>G119+G120</f>
        <v>8967.42</v>
      </c>
      <c r="H118" s="35">
        <f t="shared" si="20"/>
        <v>0</v>
      </c>
      <c r="I118" s="35">
        <f t="shared" si="20"/>
        <v>0</v>
      </c>
      <c r="J118" s="35">
        <f t="shared" si="20"/>
        <v>0</v>
      </c>
      <c r="K118" s="35">
        <f t="shared" si="20"/>
        <v>0</v>
      </c>
      <c r="L118" s="35">
        <f t="shared" si="20"/>
        <v>0</v>
      </c>
      <c r="M118" s="35">
        <f t="shared" si="20"/>
        <v>0</v>
      </c>
      <c r="N118" s="35">
        <f t="shared" si="20"/>
        <v>0</v>
      </c>
      <c r="O118" s="35">
        <f t="shared" si="20"/>
        <v>0</v>
      </c>
      <c r="P118" s="35">
        <f t="shared" si="20"/>
        <v>0</v>
      </c>
      <c r="Q118" s="35">
        <f t="shared" si="20"/>
        <v>0</v>
      </c>
      <c r="R118" s="35">
        <f t="shared" si="20"/>
        <v>0</v>
      </c>
      <c r="S118" s="35">
        <f t="shared" si="20"/>
        <v>0</v>
      </c>
      <c r="T118" s="35">
        <f t="shared" si="20"/>
        <v>0</v>
      </c>
      <c r="U118" s="35">
        <f t="shared" si="20"/>
        <v>0</v>
      </c>
      <c r="V118" s="35">
        <f t="shared" si="20"/>
        <v>0</v>
      </c>
      <c r="W118" s="35">
        <f t="shared" si="20"/>
        <v>0</v>
      </c>
      <c r="X118" s="71">
        <f t="shared" si="20"/>
        <v>16240.50148</v>
      </c>
      <c r="Y118" s="59">
        <f>X118/G115*100</f>
        <v>172.6243779761905</v>
      </c>
    </row>
    <row r="119" spans="1:25" ht="32.25" outlineLevel="6" thickBot="1">
      <c r="A119" s="89" t="s">
        <v>102</v>
      </c>
      <c r="B119" s="93">
        <v>951</v>
      </c>
      <c r="C119" s="94" t="s">
        <v>67</v>
      </c>
      <c r="D119" s="94" t="s">
        <v>286</v>
      </c>
      <c r="E119" s="94" t="s">
        <v>96</v>
      </c>
      <c r="F119" s="94"/>
      <c r="G119" s="99">
        <v>0</v>
      </c>
      <c r="H119" s="2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45"/>
      <c r="X119" s="65">
        <v>16240.50148</v>
      </c>
      <c r="Y119" s="59" t="e">
        <f>X119/G116*100</f>
        <v>#DIV/0!</v>
      </c>
    </row>
    <row r="120" spans="1:25" ht="32.25" outlineLevel="6" thickBot="1">
      <c r="A120" s="89" t="s">
        <v>103</v>
      </c>
      <c r="B120" s="93">
        <v>951</v>
      </c>
      <c r="C120" s="94" t="s">
        <v>67</v>
      </c>
      <c r="D120" s="94" t="s">
        <v>286</v>
      </c>
      <c r="E120" s="94" t="s">
        <v>97</v>
      </c>
      <c r="F120" s="94"/>
      <c r="G120" s="99">
        <v>8967.42</v>
      </c>
      <c r="H120" s="87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16.5" outlineLevel="6" thickBot="1">
      <c r="A121" s="5" t="s">
        <v>104</v>
      </c>
      <c r="B121" s="21">
        <v>951</v>
      </c>
      <c r="C121" s="6" t="s">
        <v>67</v>
      </c>
      <c r="D121" s="6" t="s">
        <v>286</v>
      </c>
      <c r="E121" s="6" t="s">
        <v>98</v>
      </c>
      <c r="F121" s="6"/>
      <c r="G121" s="7">
        <f>G122+G123+G124</f>
        <v>296</v>
      </c>
      <c r="H121" s="87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9" t="s">
        <v>105</v>
      </c>
      <c r="B122" s="93">
        <v>951</v>
      </c>
      <c r="C122" s="94" t="s">
        <v>67</v>
      </c>
      <c r="D122" s="94" t="s">
        <v>286</v>
      </c>
      <c r="E122" s="94" t="s">
        <v>99</v>
      </c>
      <c r="F122" s="94"/>
      <c r="G122" s="99">
        <v>252</v>
      </c>
      <c r="H122" s="87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89" t="s">
        <v>106</v>
      </c>
      <c r="B123" s="93">
        <v>951</v>
      </c>
      <c r="C123" s="94" t="s">
        <v>67</v>
      </c>
      <c r="D123" s="94" t="s">
        <v>286</v>
      </c>
      <c r="E123" s="94" t="s">
        <v>100</v>
      </c>
      <c r="F123" s="94"/>
      <c r="G123" s="99">
        <v>28</v>
      </c>
      <c r="H123" s="87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89" t="s">
        <v>387</v>
      </c>
      <c r="B124" s="93">
        <v>951</v>
      </c>
      <c r="C124" s="94" t="s">
        <v>67</v>
      </c>
      <c r="D124" s="94" t="s">
        <v>286</v>
      </c>
      <c r="E124" s="94" t="s">
        <v>100</v>
      </c>
      <c r="F124" s="94"/>
      <c r="G124" s="99">
        <v>16</v>
      </c>
      <c r="H124" s="87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115" t="s">
        <v>146</v>
      </c>
      <c r="B125" s="91">
        <v>951</v>
      </c>
      <c r="C125" s="92" t="s">
        <v>67</v>
      </c>
      <c r="D125" s="92" t="s">
        <v>287</v>
      </c>
      <c r="E125" s="92" t="s">
        <v>5</v>
      </c>
      <c r="F125" s="92"/>
      <c r="G125" s="16">
        <f>G126+G130</f>
        <v>1003.4</v>
      </c>
      <c r="H125" s="87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5" t="s">
        <v>94</v>
      </c>
      <c r="B126" s="21">
        <v>951</v>
      </c>
      <c r="C126" s="6" t="s">
        <v>67</v>
      </c>
      <c r="D126" s="6" t="s">
        <v>287</v>
      </c>
      <c r="E126" s="6" t="s">
        <v>91</v>
      </c>
      <c r="F126" s="6"/>
      <c r="G126" s="7">
        <f>G127+G128+G129</f>
        <v>932</v>
      </c>
      <c r="H126" s="87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89" t="s">
        <v>271</v>
      </c>
      <c r="B127" s="93">
        <v>951</v>
      </c>
      <c r="C127" s="94" t="s">
        <v>67</v>
      </c>
      <c r="D127" s="94" t="s">
        <v>287</v>
      </c>
      <c r="E127" s="94" t="s">
        <v>92</v>
      </c>
      <c r="F127" s="94"/>
      <c r="G127" s="99">
        <v>716</v>
      </c>
      <c r="H127" s="87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9" t="s">
        <v>273</v>
      </c>
      <c r="B128" s="93">
        <v>951</v>
      </c>
      <c r="C128" s="94" t="s">
        <v>67</v>
      </c>
      <c r="D128" s="94" t="s">
        <v>287</v>
      </c>
      <c r="E128" s="94" t="s">
        <v>93</v>
      </c>
      <c r="F128" s="94"/>
      <c r="G128" s="99">
        <v>0</v>
      </c>
      <c r="H128" s="87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48" outlineLevel="6" thickBot="1">
      <c r="A129" s="89" t="s">
        <v>266</v>
      </c>
      <c r="B129" s="93">
        <v>951</v>
      </c>
      <c r="C129" s="94" t="s">
        <v>67</v>
      </c>
      <c r="D129" s="94" t="s">
        <v>287</v>
      </c>
      <c r="E129" s="94" t="s">
        <v>267</v>
      </c>
      <c r="F129" s="94"/>
      <c r="G129" s="99">
        <v>216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101</v>
      </c>
      <c r="B130" s="21">
        <v>951</v>
      </c>
      <c r="C130" s="6" t="s">
        <v>67</v>
      </c>
      <c r="D130" s="6" t="s">
        <v>287</v>
      </c>
      <c r="E130" s="6" t="s">
        <v>95</v>
      </c>
      <c r="F130" s="6"/>
      <c r="G130" s="7">
        <f>G131</f>
        <v>71.4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9" t="s">
        <v>103</v>
      </c>
      <c r="B131" s="93">
        <v>951</v>
      </c>
      <c r="C131" s="94" t="s">
        <v>67</v>
      </c>
      <c r="D131" s="94" t="s">
        <v>288</v>
      </c>
      <c r="E131" s="94" t="s">
        <v>97</v>
      </c>
      <c r="F131" s="94"/>
      <c r="G131" s="99">
        <v>71.4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115" t="s">
        <v>147</v>
      </c>
      <c r="B132" s="91">
        <v>951</v>
      </c>
      <c r="C132" s="92" t="s">
        <v>67</v>
      </c>
      <c r="D132" s="92" t="s">
        <v>288</v>
      </c>
      <c r="E132" s="92" t="s">
        <v>5</v>
      </c>
      <c r="F132" s="92"/>
      <c r="G132" s="16">
        <f>G133+G137</f>
        <v>538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5" t="s">
        <v>94</v>
      </c>
      <c r="B133" s="21">
        <v>951</v>
      </c>
      <c r="C133" s="6" t="s">
        <v>67</v>
      </c>
      <c r="D133" s="6" t="s">
        <v>288</v>
      </c>
      <c r="E133" s="6" t="s">
        <v>91</v>
      </c>
      <c r="F133" s="6"/>
      <c r="G133" s="7">
        <f>G134+G135+G136</f>
        <v>466.4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9" t="s">
        <v>271</v>
      </c>
      <c r="B134" s="93">
        <v>951</v>
      </c>
      <c r="C134" s="94" t="s">
        <v>67</v>
      </c>
      <c r="D134" s="94" t="s">
        <v>288</v>
      </c>
      <c r="E134" s="94" t="s">
        <v>92</v>
      </c>
      <c r="F134" s="94"/>
      <c r="G134" s="99">
        <v>358.2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9" t="s">
        <v>273</v>
      </c>
      <c r="B135" s="93">
        <v>951</v>
      </c>
      <c r="C135" s="94" t="s">
        <v>67</v>
      </c>
      <c r="D135" s="94" t="s">
        <v>288</v>
      </c>
      <c r="E135" s="94" t="s">
        <v>93</v>
      </c>
      <c r="F135" s="94"/>
      <c r="G135" s="99">
        <v>0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48" outlineLevel="6" thickBot="1">
      <c r="A136" s="89" t="s">
        <v>266</v>
      </c>
      <c r="B136" s="93">
        <v>951</v>
      </c>
      <c r="C136" s="94" t="s">
        <v>67</v>
      </c>
      <c r="D136" s="94" t="s">
        <v>288</v>
      </c>
      <c r="E136" s="94" t="s">
        <v>267</v>
      </c>
      <c r="F136" s="94"/>
      <c r="G136" s="99">
        <v>108.2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101</v>
      </c>
      <c r="B137" s="21">
        <v>951</v>
      </c>
      <c r="C137" s="6" t="s">
        <v>67</v>
      </c>
      <c r="D137" s="6" t="s">
        <v>288</v>
      </c>
      <c r="E137" s="6" t="s">
        <v>95</v>
      </c>
      <c r="F137" s="6"/>
      <c r="G137" s="7">
        <f>G138</f>
        <v>71.6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9" t="s">
        <v>103</v>
      </c>
      <c r="B138" s="93">
        <v>951</v>
      </c>
      <c r="C138" s="94" t="s">
        <v>67</v>
      </c>
      <c r="D138" s="94" t="s">
        <v>288</v>
      </c>
      <c r="E138" s="94" t="s">
        <v>97</v>
      </c>
      <c r="F138" s="94"/>
      <c r="G138" s="99">
        <v>71.6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115" t="s">
        <v>148</v>
      </c>
      <c r="B139" s="91">
        <v>951</v>
      </c>
      <c r="C139" s="92" t="s">
        <v>67</v>
      </c>
      <c r="D139" s="92" t="s">
        <v>289</v>
      </c>
      <c r="E139" s="92" t="s">
        <v>5</v>
      </c>
      <c r="F139" s="92"/>
      <c r="G139" s="16">
        <f>G140+G143</f>
        <v>652</v>
      </c>
      <c r="H139" s="32">
        <f aca="true" t="shared" si="21" ref="H139:W139">H140</f>
        <v>0</v>
      </c>
      <c r="I139" s="32">
        <f t="shared" si="21"/>
        <v>0</v>
      </c>
      <c r="J139" s="32">
        <f t="shared" si="21"/>
        <v>0</v>
      </c>
      <c r="K139" s="32">
        <f t="shared" si="21"/>
        <v>0</v>
      </c>
      <c r="L139" s="32">
        <f t="shared" si="21"/>
        <v>0</v>
      </c>
      <c r="M139" s="32">
        <f t="shared" si="21"/>
        <v>0</v>
      </c>
      <c r="N139" s="32">
        <f t="shared" si="21"/>
        <v>0</v>
      </c>
      <c r="O139" s="32">
        <f t="shared" si="21"/>
        <v>0</v>
      </c>
      <c r="P139" s="32">
        <f t="shared" si="21"/>
        <v>0</v>
      </c>
      <c r="Q139" s="32">
        <f t="shared" si="21"/>
        <v>0</v>
      </c>
      <c r="R139" s="32">
        <f t="shared" si="21"/>
        <v>0</v>
      </c>
      <c r="S139" s="32">
        <f t="shared" si="21"/>
        <v>0</v>
      </c>
      <c r="T139" s="32">
        <f t="shared" si="21"/>
        <v>0</v>
      </c>
      <c r="U139" s="32">
        <f t="shared" si="21"/>
        <v>0</v>
      </c>
      <c r="V139" s="32">
        <f t="shared" si="21"/>
        <v>0</v>
      </c>
      <c r="W139" s="32">
        <f t="shared" si="21"/>
        <v>0</v>
      </c>
      <c r="X139" s="67">
        <f>X140</f>
        <v>332.248</v>
      </c>
      <c r="Y139" s="59">
        <f>X139/G134*100</f>
        <v>92.75488553880513</v>
      </c>
    </row>
    <row r="140" spans="1:25" ht="32.25" outlineLevel="6" thickBot="1">
      <c r="A140" s="5" t="s">
        <v>94</v>
      </c>
      <c r="B140" s="21">
        <v>951</v>
      </c>
      <c r="C140" s="6" t="s">
        <v>67</v>
      </c>
      <c r="D140" s="6" t="s">
        <v>289</v>
      </c>
      <c r="E140" s="6" t="s">
        <v>91</v>
      </c>
      <c r="F140" s="6"/>
      <c r="G140" s="7">
        <f>G141+G142</f>
        <v>620.7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332.248</v>
      </c>
      <c r="Y140" s="59" t="e">
        <f>X140/G135*100</f>
        <v>#DIV/0!</v>
      </c>
    </row>
    <row r="141" spans="1:25" ht="32.25" outlineLevel="6" thickBot="1">
      <c r="A141" s="89" t="s">
        <v>271</v>
      </c>
      <c r="B141" s="93">
        <v>951</v>
      </c>
      <c r="C141" s="94" t="s">
        <v>67</v>
      </c>
      <c r="D141" s="94" t="s">
        <v>289</v>
      </c>
      <c r="E141" s="94" t="s">
        <v>92</v>
      </c>
      <c r="F141" s="116"/>
      <c r="G141" s="99">
        <v>476.7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9" t="s">
        <v>266</v>
      </c>
      <c r="B142" s="93">
        <v>951</v>
      </c>
      <c r="C142" s="94" t="s">
        <v>67</v>
      </c>
      <c r="D142" s="94" t="s">
        <v>289</v>
      </c>
      <c r="E142" s="94" t="s">
        <v>267</v>
      </c>
      <c r="F142" s="116"/>
      <c r="G142" s="99">
        <v>144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101</v>
      </c>
      <c r="B143" s="21">
        <v>951</v>
      </c>
      <c r="C143" s="6" t="s">
        <v>67</v>
      </c>
      <c r="D143" s="6" t="s">
        <v>289</v>
      </c>
      <c r="E143" s="6" t="s">
        <v>95</v>
      </c>
      <c r="F143" s="117"/>
      <c r="G143" s="7">
        <f>G144</f>
        <v>31.3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4.5" customHeight="1" outlineLevel="6" thickBot="1">
      <c r="A144" s="89" t="s">
        <v>103</v>
      </c>
      <c r="B144" s="93">
        <v>951</v>
      </c>
      <c r="C144" s="94" t="s">
        <v>67</v>
      </c>
      <c r="D144" s="94" t="s">
        <v>289</v>
      </c>
      <c r="E144" s="94" t="s">
        <v>97</v>
      </c>
      <c r="F144" s="116"/>
      <c r="G144" s="99">
        <v>31.3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13" t="s">
        <v>149</v>
      </c>
      <c r="B145" s="19">
        <v>951</v>
      </c>
      <c r="C145" s="11" t="s">
        <v>67</v>
      </c>
      <c r="D145" s="11" t="s">
        <v>274</v>
      </c>
      <c r="E145" s="11" t="s">
        <v>5</v>
      </c>
      <c r="F145" s="11"/>
      <c r="G145" s="12">
        <f>G153+G160+G146+G167+G172</f>
        <v>5861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48" outlineLevel="6" thickBot="1">
      <c r="A146" s="115" t="s">
        <v>235</v>
      </c>
      <c r="B146" s="91">
        <v>951</v>
      </c>
      <c r="C146" s="108" t="s">
        <v>67</v>
      </c>
      <c r="D146" s="108" t="s">
        <v>290</v>
      </c>
      <c r="E146" s="108" t="s">
        <v>5</v>
      </c>
      <c r="F146" s="108"/>
      <c r="G146" s="124">
        <f>G147+G150</f>
        <v>60</v>
      </c>
      <c r="H146" s="32">
        <f aca="true" t="shared" si="22" ref="H146:W146">H148</f>
        <v>0</v>
      </c>
      <c r="I146" s="32">
        <f t="shared" si="22"/>
        <v>0</v>
      </c>
      <c r="J146" s="32">
        <f t="shared" si="22"/>
        <v>0</v>
      </c>
      <c r="K146" s="32">
        <f t="shared" si="22"/>
        <v>0</v>
      </c>
      <c r="L146" s="32">
        <f t="shared" si="22"/>
        <v>0</v>
      </c>
      <c r="M146" s="32">
        <f t="shared" si="22"/>
        <v>0</v>
      </c>
      <c r="N146" s="32">
        <f t="shared" si="22"/>
        <v>0</v>
      </c>
      <c r="O146" s="32">
        <f t="shared" si="22"/>
        <v>0</v>
      </c>
      <c r="P146" s="32">
        <f t="shared" si="22"/>
        <v>0</v>
      </c>
      <c r="Q146" s="32">
        <f t="shared" si="22"/>
        <v>0</v>
      </c>
      <c r="R146" s="32">
        <f t="shared" si="22"/>
        <v>0</v>
      </c>
      <c r="S146" s="32">
        <f t="shared" si="22"/>
        <v>0</v>
      </c>
      <c r="T146" s="32">
        <f t="shared" si="22"/>
        <v>0</v>
      </c>
      <c r="U146" s="32">
        <f t="shared" si="22"/>
        <v>0</v>
      </c>
      <c r="V146" s="32">
        <f t="shared" si="22"/>
        <v>0</v>
      </c>
      <c r="W146" s="32">
        <f t="shared" si="22"/>
        <v>0</v>
      </c>
      <c r="X146" s="67">
        <f>X148</f>
        <v>330.176</v>
      </c>
      <c r="Y146" s="59">
        <f>X146/G141*100</f>
        <v>69.26284875183553</v>
      </c>
    </row>
    <row r="147" spans="1:25" ht="32.25" outlineLevel="6" thickBot="1">
      <c r="A147" s="5" t="s">
        <v>206</v>
      </c>
      <c r="B147" s="21">
        <v>951</v>
      </c>
      <c r="C147" s="6" t="s">
        <v>67</v>
      </c>
      <c r="D147" s="6" t="s">
        <v>291</v>
      </c>
      <c r="E147" s="6" t="s">
        <v>5</v>
      </c>
      <c r="F147" s="11"/>
      <c r="G147" s="7">
        <f>G148</f>
        <v>40</v>
      </c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153"/>
      <c r="Y147" s="59"/>
    </row>
    <row r="148" spans="1:25" ht="32.25" outlineLevel="6" thickBot="1">
      <c r="A148" s="89" t="s">
        <v>101</v>
      </c>
      <c r="B148" s="93">
        <v>951</v>
      </c>
      <c r="C148" s="94" t="s">
        <v>67</v>
      </c>
      <c r="D148" s="94" t="s">
        <v>291</v>
      </c>
      <c r="E148" s="94" t="s">
        <v>95</v>
      </c>
      <c r="F148" s="11"/>
      <c r="G148" s="99">
        <f>G149</f>
        <v>40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330.176</v>
      </c>
      <c r="Y148" s="59">
        <f>X148/G143*100</f>
        <v>1054.8753993610223</v>
      </c>
    </row>
    <row r="149" spans="1:25" ht="32.25" outlineLevel="6" thickBot="1">
      <c r="A149" s="89" t="s">
        <v>103</v>
      </c>
      <c r="B149" s="93">
        <v>951</v>
      </c>
      <c r="C149" s="94" t="s">
        <v>67</v>
      </c>
      <c r="D149" s="94" t="s">
        <v>291</v>
      </c>
      <c r="E149" s="94" t="s">
        <v>97</v>
      </c>
      <c r="F149" s="11"/>
      <c r="G149" s="99">
        <v>40</v>
      </c>
      <c r="H149" s="8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205</v>
      </c>
      <c r="B150" s="21">
        <v>951</v>
      </c>
      <c r="C150" s="6" t="s">
        <v>67</v>
      </c>
      <c r="D150" s="6" t="s">
        <v>292</v>
      </c>
      <c r="E150" s="6" t="s">
        <v>5</v>
      </c>
      <c r="F150" s="11"/>
      <c r="G150" s="7">
        <f>G151</f>
        <v>20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18.75" customHeight="1" outlineLevel="6" thickBot="1">
      <c r="A151" s="89" t="s">
        <v>101</v>
      </c>
      <c r="B151" s="93">
        <v>951</v>
      </c>
      <c r="C151" s="94" t="s">
        <v>67</v>
      </c>
      <c r="D151" s="94" t="s">
        <v>292</v>
      </c>
      <c r="E151" s="94" t="s">
        <v>95</v>
      </c>
      <c r="F151" s="11"/>
      <c r="G151" s="99">
        <f>G152</f>
        <v>20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89" t="s">
        <v>103</v>
      </c>
      <c r="B152" s="93">
        <v>951</v>
      </c>
      <c r="C152" s="94" t="s">
        <v>67</v>
      </c>
      <c r="D152" s="94" t="s">
        <v>292</v>
      </c>
      <c r="E152" s="94" t="s">
        <v>97</v>
      </c>
      <c r="F152" s="11"/>
      <c r="G152" s="99">
        <v>20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6.75" customHeight="1" outlineLevel="6" thickBot="1">
      <c r="A153" s="95" t="s">
        <v>236</v>
      </c>
      <c r="B153" s="91">
        <v>951</v>
      </c>
      <c r="C153" s="92" t="s">
        <v>67</v>
      </c>
      <c r="D153" s="92" t="s">
        <v>293</v>
      </c>
      <c r="E153" s="92" t="s">
        <v>5</v>
      </c>
      <c r="F153" s="92"/>
      <c r="G153" s="16">
        <f>G154+G157</f>
        <v>40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5" t="s">
        <v>150</v>
      </c>
      <c r="B154" s="21">
        <v>951</v>
      </c>
      <c r="C154" s="6" t="s">
        <v>67</v>
      </c>
      <c r="D154" s="6" t="s">
        <v>294</v>
      </c>
      <c r="E154" s="6" t="s">
        <v>5</v>
      </c>
      <c r="F154" s="6"/>
      <c r="G154" s="7">
        <f>G155</f>
        <v>0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89" t="s">
        <v>101</v>
      </c>
      <c r="B155" s="93">
        <v>951</v>
      </c>
      <c r="C155" s="94" t="s">
        <v>67</v>
      </c>
      <c r="D155" s="94" t="s">
        <v>294</v>
      </c>
      <c r="E155" s="94" t="s">
        <v>95</v>
      </c>
      <c r="F155" s="94"/>
      <c r="G155" s="99">
        <f>G156</f>
        <v>0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3" customHeight="1" outlineLevel="6" thickBot="1">
      <c r="A156" s="89" t="s">
        <v>103</v>
      </c>
      <c r="B156" s="93">
        <v>951</v>
      </c>
      <c r="C156" s="94" t="s">
        <v>67</v>
      </c>
      <c r="D156" s="94" t="s">
        <v>294</v>
      </c>
      <c r="E156" s="94" t="s">
        <v>97</v>
      </c>
      <c r="F156" s="94"/>
      <c r="G156" s="99">
        <v>0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5" t="s">
        <v>151</v>
      </c>
      <c r="B157" s="21">
        <v>951</v>
      </c>
      <c r="C157" s="6" t="s">
        <v>67</v>
      </c>
      <c r="D157" s="6" t="s">
        <v>295</v>
      </c>
      <c r="E157" s="6" t="s">
        <v>5</v>
      </c>
      <c r="F157" s="6"/>
      <c r="G157" s="7">
        <f>G158</f>
        <v>40</v>
      </c>
      <c r="H157" s="8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9" t="s">
        <v>101</v>
      </c>
      <c r="B158" s="93">
        <v>951</v>
      </c>
      <c r="C158" s="94" t="s">
        <v>67</v>
      </c>
      <c r="D158" s="94" t="s">
        <v>295</v>
      </c>
      <c r="E158" s="94" t="s">
        <v>95</v>
      </c>
      <c r="F158" s="94"/>
      <c r="G158" s="99">
        <f>G159</f>
        <v>40</v>
      </c>
      <c r="H158" s="8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9" t="s">
        <v>103</v>
      </c>
      <c r="B159" s="93">
        <v>951</v>
      </c>
      <c r="C159" s="94" t="s">
        <v>67</v>
      </c>
      <c r="D159" s="94" t="s">
        <v>295</v>
      </c>
      <c r="E159" s="94" t="s">
        <v>97</v>
      </c>
      <c r="F159" s="94"/>
      <c r="G159" s="99">
        <v>40</v>
      </c>
      <c r="H159" s="87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5" t="s">
        <v>237</v>
      </c>
      <c r="B160" s="91">
        <v>951</v>
      </c>
      <c r="C160" s="92" t="s">
        <v>67</v>
      </c>
      <c r="D160" s="92" t="s">
        <v>296</v>
      </c>
      <c r="E160" s="92" t="s">
        <v>5</v>
      </c>
      <c r="F160" s="92"/>
      <c r="G160" s="16">
        <f>G161+G164</f>
        <v>14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5" t="s">
        <v>152</v>
      </c>
      <c r="B161" s="21">
        <v>951</v>
      </c>
      <c r="C161" s="6" t="s">
        <v>67</v>
      </c>
      <c r="D161" s="6" t="s">
        <v>297</v>
      </c>
      <c r="E161" s="6" t="s">
        <v>5</v>
      </c>
      <c r="F161" s="6"/>
      <c r="G161" s="7">
        <f>G162</f>
        <v>10</v>
      </c>
      <c r="H161" s="32">
        <f aca="true" t="shared" si="23" ref="H161:W161">H162</f>
        <v>0</v>
      </c>
      <c r="I161" s="32">
        <f t="shared" si="23"/>
        <v>0</v>
      </c>
      <c r="J161" s="32">
        <f t="shared" si="23"/>
        <v>0</v>
      </c>
      <c r="K161" s="32">
        <f t="shared" si="23"/>
        <v>0</v>
      </c>
      <c r="L161" s="32">
        <f t="shared" si="23"/>
        <v>0</v>
      </c>
      <c r="M161" s="32">
        <f t="shared" si="23"/>
        <v>0</v>
      </c>
      <c r="N161" s="32">
        <f t="shared" si="23"/>
        <v>0</v>
      </c>
      <c r="O161" s="32">
        <f t="shared" si="23"/>
        <v>0</v>
      </c>
      <c r="P161" s="32">
        <f t="shared" si="23"/>
        <v>0</v>
      </c>
      <c r="Q161" s="32">
        <f t="shared" si="23"/>
        <v>0</v>
      </c>
      <c r="R161" s="32">
        <f t="shared" si="23"/>
        <v>0</v>
      </c>
      <c r="S161" s="32">
        <f t="shared" si="23"/>
        <v>0</v>
      </c>
      <c r="T161" s="32">
        <f t="shared" si="23"/>
        <v>0</v>
      </c>
      <c r="U161" s="32">
        <f t="shared" si="23"/>
        <v>0</v>
      </c>
      <c r="V161" s="32">
        <f t="shared" si="23"/>
        <v>0</v>
      </c>
      <c r="W161" s="32">
        <f t="shared" si="23"/>
        <v>0</v>
      </c>
      <c r="X161" s="67">
        <f>X162</f>
        <v>409.75398</v>
      </c>
      <c r="Y161" s="59" t="e">
        <f>X161/G155*100</f>
        <v>#DIV/0!</v>
      </c>
    </row>
    <row r="162" spans="1:25" ht="32.25" outlineLevel="6" thickBot="1">
      <c r="A162" s="89" t="s">
        <v>101</v>
      </c>
      <c r="B162" s="93">
        <v>951</v>
      </c>
      <c r="C162" s="94" t="s">
        <v>67</v>
      </c>
      <c r="D162" s="94" t="s">
        <v>297</v>
      </c>
      <c r="E162" s="94" t="s">
        <v>95</v>
      </c>
      <c r="F162" s="94"/>
      <c r="G162" s="99">
        <f>G163</f>
        <v>10</v>
      </c>
      <c r="H162" s="2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45"/>
      <c r="X162" s="65">
        <v>409.75398</v>
      </c>
      <c r="Y162" s="59" t="e">
        <f>X162/G156*100</f>
        <v>#DIV/0!</v>
      </c>
    </row>
    <row r="163" spans="1:25" ht="32.25" outlineLevel="6" thickBot="1">
      <c r="A163" s="89" t="s">
        <v>103</v>
      </c>
      <c r="B163" s="93">
        <v>951</v>
      </c>
      <c r="C163" s="94" t="s">
        <v>67</v>
      </c>
      <c r="D163" s="94" t="s">
        <v>297</v>
      </c>
      <c r="E163" s="94" t="s">
        <v>97</v>
      </c>
      <c r="F163" s="94"/>
      <c r="G163" s="99">
        <v>10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5" t="s">
        <v>390</v>
      </c>
      <c r="B164" s="21">
        <v>951</v>
      </c>
      <c r="C164" s="6" t="s">
        <v>67</v>
      </c>
      <c r="D164" s="6" t="s">
        <v>391</v>
      </c>
      <c r="E164" s="6" t="s">
        <v>5</v>
      </c>
      <c r="F164" s="6"/>
      <c r="G164" s="7">
        <f>G165</f>
        <v>4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101</v>
      </c>
      <c r="B165" s="93">
        <v>951</v>
      </c>
      <c r="C165" s="94" t="s">
        <v>67</v>
      </c>
      <c r="D165" s="94" t="s">
        <v>391</v>
      </c>
      <c r="E165" s="94" t="s">
        <v>95</v>
      </c>
      <c r="F165" s="94"/>
      <c r="G165" s="99">
        <f>G166</f>
        <v>4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9" t="s">
        <v>103</v>
      </c>
      <c r="B166" s="93">
        <v>951</v>
      </c>
      <c r="C166" s="94" t="s">
        <v>67</v>
      </c>
      <c r="D166" s="94" t="s">
        <v>391</v>
      </c>
      <c r="E166" s="94" t="s">
        <v>97</v>
      </c>
      <c r="F166" s="94"/>
      <c r="G166" s="99">
        <v>4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5" t="s">
        <v>381</v>
      </c>
      <c r="B167" s="91">
        <v>951</v>
      </c>
      <c r="C167" s="92" t="s">
        <v>67</v>
      </c>
      <c r="D167" s="92" t="s">
        <v>377</v>
      </c>
      <c r="E167" s="92" t="s">
        <v>5</v>
      </c>
      <c r="F167" s="92"/>
      <c r="G167" s="146">
        <f>G168+G170</f>
        <v>5707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16.5" outlineLevel="6" thickBot="1">
      <c r="A168" s="5" t="s">
        <v>123</v>
      </c>
      <c r="B168" s="21">
        <v>951</v>
      </c>
      <c r="C168" s="6" t="s">
        <v>67</v>
      </c>
      <c r="D168" s="6" t="s">
        <v>377</v>
      </c>
      <c r="E168" s="6" t="s">
        <v>122</v>
      </c>
      <c r="F168" s="6"/>
      <c r="G168" s="150">
        <f>G169</f>
        <v>5707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48" outlineLevel="6" thickBot="1">
      <c r="A169" s="100" t="s">
        <v>213</v>
      </c>
      <c r="B169" s="93">
        <v>951</v>
      </c>
      <c r="C169" s="94" t="s">
        <v>67</v>
      </c>
      <c r="D169" s="94" t="s">
        <v>377</v>
      </c>
      <c r="E169" s="94" t="s">
        <v>89</v>
      </c>
      <c r="F169" s="94"/>
      <c r="G169" s="145">
        <v>5707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16.5" outlineLevel="6" thickBot="1">
      <c r="A170" s="5" t="s">
        <v>123</v>
      </c>
      <c r="B170" s="21">
        <v>951</v>
      </c>
      <c r="C170" s="6" t="s">
        <v>67</v>
      </c>
      <c r="D170" s="6" t="s">
        <v>380</v>
      </c>
      <c r="E170" s="6" t="s">
        <v>122</v>
      </c>
      <c r="F170" s="6"/>
      <c r="G170" s="150">
        <f>G171</f>
        <v>0</v>
      </c>
      <c r="H170" s="40">
        <f aca="true" t="shared" si="24" ref="H170:X170">H171</f>
        <v>0</v>
      </c>
      <c r="I170" s="40">
        <f t="shared" si="24"/>
        <v>0</v>
      </c>
      <c r="J170" s="40">
        <f t="shared" si="24"/>
        <v>0</v>
      </c>
      <c r="K170" s="40">
        <f t="shared" si="24"/>
        <v>0</v>
      </c>
      <c r="L170" s="40">
        <f t="shared" si="24"/>
        <v>0</v>
      </c>
      <c r="M170" s="40">
        <f t="shared" si="24"/>
        <v>0</v>
      </c>
      <c r="N170" s="40">
        <f t="shared" si="24"/>
        <v>0</v>
      </c>
      <c r="O170" s="40">
        <f t="shared" si="24"/>
        <v>0</v>
      </c>
      <c r="P170" s="40">
        <f t="shared" si="24"/>
        <v>0</v>
      </c>
      <c r="Q170" s="40">
        <f t="shared" si="24"/>
        <v>0</v>
      </c>
      <c r="R170" s="40">
        <f t="shared" si="24"/>
        <v>0</v>
      </c>
      <c r="S170" s="40">
        <f t="shared" si="24"/>
        <v>0</v>
      </c>
      <c r="T170" s="40">
        <f t="shared" si="24"/>
        <v>0</v>
      </c>
      <c r="U170" s="40">
        <f t="shared" si="24"/>
        <v>0</v>
      </c>
      <c r="V170" s="40">
        <f t="shared" si="24"/>
        <v>0</v>
      </c>
      <c r="W170" s="40">
        <f t="shared" si="24"/>
        <v>0</v>
      </c>
      <c r="X170" s="72">
        <f t="shared" si="24"/>
        <v>1027.32</v>
      </c>
      <c r="Y170" s="59">
        <f>X170/G161*100</f>
        <v>10273.2</v>
      </c>
    </row>
    <row r="171" spans="1:25" ht="48" outlineLevel="6" thickBot="1">
      <c r="A171" s="100" t="s">
        <v>213</v>
      </c>
      <c r="B171" s="93">
        <v>951</v>
      </c>
      <c r="C171" s="94" t="s">
        <v>67</v>
      </c>
      <c r="D171" s="94" t="s">
        <v>380</v>
      </c>
      <c r="E171" s="94" t="s">
        <v>89</v>
      </c>
      <c r="F171" s="94"/>
      <c r="G171" s="99"/>
      <c r="H171" s="32">
        <f aca="true" t="shared" si="25" ref="H171:X171">H175</f>
        <v>0</v>
      </c>
      <c r="I171" s="32">
        <f t="shared" si="25"/>
        <v>0</v>
      </c>
      <c r="J171" s="32">
        <f t="shared" si="25"/>
        <v>0</v>
      </c>
      <c r="K171" s="32">
        <f t="shared" si="25"/>
        <v>0</v>
      </c>
      <c r="L171" s="32">
        <f t="shared" si="25"/>
        <v>0</v>
      </c>
      <c r="M171" s="32">
        <f t="shared" si="25"/>
        <v>0</v>
      </c>
      <c r="N171" s="32">
        <f t="shared" si="25"/>
        <v>0</v>
      </c>
      <c r="O171" s="32">
        <f t="shared" si="25"/>
        <v>0</v>
      </c>
      <c r="P171" s="32">
        <f t="shared" si="25"/>
        <v>0</v>
      </c>
      <c r="Q171" s="32">
        <f t="shared" si="25"/>
        <v>0</v>
      </c>
      <c r="R171" s="32">
        <f t="shared" si="25"/>
        <v>0</v>
      </c>
      <c r="S171" s="32">
        <f t="shared" si="25"/>
        <v>0</v>
      </c>
      <c r="T171" s="32">
        <f t="shared" si="25"/>
        <v>0</v>
      </c>
      <c r="U171" s="32">
        <f t="shared" si="25"/>
        <v>0</v>
      </c>
      <c r="V171" s="32">
        <f t="shared" si="25"/>
        <v>0</v>
      </c>
      <c r="W171" s="32">
        <f t="shared" si="25"/>
        <v>0</v>
      </c>
      <c r="X171" s="67">
        <f t="shared" si="25"/>
        <v>1027.32</v>
      </c>
      <c r="Y171" s="59">
        <f>X171/G162*100</f>
        <v>10273.2</v>
      </c>
    </row>
    <row r="172" spans="1:25" ht="32.25" outlineLevel="6" thickBot="1">
      <c r="A172" s="95" t="s">
        <v>394</v>
      </c>
      <c r="B172" s="91">
        <v>951</v>
      </c>
      <c r="C172" s="92" t="s">
        <v>67</v>
      </c>
      <c r="D172" s="92" t="s">
        <v>395</v>
      </c>
      <c r="E172" s="92" t="s">
        <v>5</v>
      </c>
      <c r="F172" s="92"/>
      <c r="G172" s="146">
        <f>G173</f>
        <v>40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32.25" outlineLevel="6" thickBot="1">
      <c r="A173" s="5" t="s">
        <v>101</v>
      </c>
      <c r="B173" s="21">
        <v>951</v>
      </c>
      <c r="C173" s="6" t="s">
        <v>67</v>
      </c>
      <c r="D173" s="6" t="s">
        <v>396</v>
      </c>
      <c r="E173" s="6" t="s">
        <v>95</v>
      </c>
      <c r="F173" s="6"/>
      <c r="G173" s="150">
        <f>G174</f>
        <v>40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32.25" outlineLevel="6" thickBot="1">
      <c r="A174" s="100" t="s">
        <v>103</v>
      </c>
      <c r="B174" s="93">
        <v>951</v>
      </c>
      <c r="C174" s="94" t="s">
        <v>67</v>
      </c>
      <c r="D174" s="94" t="s">
        <v>396</v>
      </c>
      <c r="E174" s="94" t="s">
        <v>97</v>
      </c>
      <c r="F174" s="94"/>
      <c r="G174" s="145">
        <v>40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16.5" outlineLevel="6" thickBot="1">
      <c r="A175" s="118" t="s">
        <v>153</v>
      </c>
      <c r="B175" s="132">
        <v>951</v>
      </c>
      <c r="C175" s="39" t="s">
        <v>154</v>
      </c>
      <c r="D175" s="39" t="s">
        <v>274</v>
      </c>
      <c r="E175" s="39" t="s">
        <v>5</v>
      </c>
      <c r="F175" s="119"/>
      <c r="G175" s="120">
        <f>G176</f>
        <v>1624</v>
      </c>
      <c r="H175" s="34">
        <f aca="true" t="shared" si="26" ref="H175:X175">H181</f>
        <v>0</v>
      </c>
      <c r="I175" s="34">
        <f t="shared" si="26"/>
        <v>0</v>
      </c>
      <c r="J175" s="34">
        <f t="shared" si="26"/>
        <v>0</v>
      </c>
      <c r="K175" s="34">
        <f t="shared" si="26"/>
        <v>0</v>
      </c>
      <c r="L175" s="34">
        <f t="shared" si="26"/>
        <v>0</v>
      </c>
      <c r="M175" s="34">
        <f t="shared" si="26"/>
        <v>0</v>
      </c>
      <c r="N175" s="34">
        <f t="shared" si="26"/>
        <v>0</v>
      </c>
      <c r="O175" s="34">
        <f t="shared" si="26"/>
        <v>0</v>
      </c>
      <c r="P175" s="34">
        <f t="shared" si="26"/>
        <v>0</v>
      </c>
      <c r="Q175" s="34">
        <f t="shared" si="26"/>
        <v>0</v>
      </c>
      <c r="R175" s="34">
        <f t="shared" si="26"/>
        <v>0</v>
      </c>
      <c r="S175" s="34">
        <f t="shared" si="26"/>
        <v>0</v>
      </c>
      <c r="T175" s="34">
        <f t="shared" si="26"/>
        <v>0</v>
      </c>
      <c r="U175" s="34">
        <f t="shared" si="26"/>
        <v>0</v>
      </c>
      <c r="V175" s="34">
        <f t="shared" si="26"/>
        <v>0</v>
      </c>
      <c r="W175" s="34">
        <f t="shared" si="26"/>
        <v>0</v>
      </c>
      <c r="X175" s="68">
        <f t="shared" si="26"/>
        <v>1027.32</v>
      </c>
      <c r="Y175" s="59">
        <f>X175/G163*100</f>
        <v>10273.2</v>
      </c>
    </row>
    <row r="176" spans="1:25" ht="16.5" outlineLevel="6" thickBot="1">
      <c r="A176" s="30" t="s">
        <v>82</v>
      </c>
      <c r="B176" s="19">
        <v>951</v>
      </c>
      <c r="C176" s="9" t="s">
        <v>83</v>
      </c>
      <c r="D176" s="9" t="s">
        <v>274</v>
      </c>
      <c r="E176" s="9" t="s">
        <v>5</v>
      </c>
      <c r="F176" s="121" t="s">
        <v>5</v>
      </c>
      <c r="G176" s="31">
        <f>G177</f>
        <v>1624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113" t="s">
        <v>138</v>
      </c>
      <c r="B177" s="19">
        <v>951</v>
      </c>
      <c r="C177" s="11" t="s">
        <v>83</v>
      </c>
      <c r="D177" s="11" t="s">
        <v>275</v>
      </c>
      <c r="E177" s="11" t="s">
        <v>5</v>
      </c>
      <c r="F177" s="122"/>
      <c r="G177" s="32">
        <f>G178</f>
        <v>1624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6" thickBot="1">
      <c r="A178" s="113" t="s">
        <v>139</v>
      </c>
      <c r="B178" s="19">
        <v>951</v>
      </c>
      <c r="C178" s="11" t="s">
        <v>83</v>
      </c>
      <c r="D178" s="11" t="s">
        <v>276</v>
      </c>
      <c r="E178" s="11" t="s">
        <v>5</v>
      </c>
      <c r="F178" s="122"/>
      <c r="G178" s="32">
        <f>G179</f>
        <v>1624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90" t="s">
        <v>38</v>
      </c>
      <c r="B179" s="91">
        <v>951</v>
      </c>
      <c r="C179" s="92" t="s">
        <v>83</v>
      </c>
      <c r="D179" s="92" t="s">
        <v>298</v>
      </c>
      <c r="E179" s="92" t="s">
        <v>5</v>
      </c>
      <c r="F179" s="123" t="s">
        <v>5</v>
      </c>
      <c r="G179" s="35">
        <f>G180</f>
        <v>1624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16.5" outlineLevel="6" thickBot="1">
      <c r="A180" s="33" t="s">
        <v>118</v>
      </c>
      <c r="B180" s="134">
        <v>951</v>
      </c>
      <c r="C180" s="6" t="s">
        <v>83</v>
      </c>
      <c r="D180" s="6" t="s">
        <v>298</v>
      </c>
      <c r="E180" s="6" t="s">
        <v>117</v>
      </c>
      <c r="F180" s="117" t="s">
        <v>155</v>
      </c>
      <c r="G180" s="34">
        <v>1624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09" t="s">
        <v>52</v>
      </c>
      <c r="B181" s="18">
        <v>951</v>
      </c>
      <c r="C181" s="14" t="s">
        <v>51</v>
      </c>
      <c r="D181" s="14" t="s">
        <v>274</v>
      </c>
      <c r="E181" s="14" t="s">
        <v>5</v>
      </c>
      <c r="F181" s="14"/>
      <c r="G181" s="15">
        <f aca="true" t="shared" si="27" ref="G181:G186">G182</f>
        <v>50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>
        <f aca="true" t="shared" si="28" ref="Y181:Y186">X181/G175*100</f>
        <v>63.25862068965517</v>
      </c>
    </row>
    <row r="182" spans="1:25" ht="18" customHeight="1" outlineLevel="6" thickBot="1">
      <c r="A182" s="8" t="s">
        <v>31</v>
      </c>
      <c r="B182" s="19">
        <v>951</v>
      </c>
      <c r="C182" s="9" t="s">
        <v>10</v>
      </c>
      <c r="D182" s="9" t="s">
        <v>274</v>
      </c>
      <c r="E182" s="9" t="s">
        <v>5</v>
      </c>
      <c r="F182" s="9"/>
      <c r="G182" s="10">
        <f t="shared" si="27"/>
        <v>50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28"/>
        <v>#REF!</v>
      </c>
    </row>
    <row r="183" spans="1:25" ht="34.5" customHeight="1" outlineLevel="3" thickBot="1">
      <c r="A183" s="113" t="s">
        <v>138</v>
      </c>
      <c r="B183" s="19">
        <v>951</v>
      </c>
      <c r="C183" s="9" t="s">
        <v>10</v>
      </c>
      <c r="D183" s="9" t="s">
        <v>275</v>
      </c>
      <c r="E183" s="9" t="s">
        <v>5</v>
      </c>
      <c r="F183" s="9"/>
      <c r="G183" s="10">
        <f t="shared" si="27"/>
        <v>50</v>
      </c>
      <c r="H183" s="31">
        <f aca="true" t="shared" si="29" ref="H183:X185">H184</f>
        <v>0</v>
      </c>
      <c r="I183" s="31">
        <f t="shared" si="29"/>
        <v>0</v>
      </c>
      <c r="J183" s="31">
        <f t="shared" si="29"/>
        <v>0</v>
      </c>
      <c r="K183" s="31">
        <f t="shared" si="29"/>
        <v>0</v>
      </c>
      <c r="L183" s="31">
        <f t="shared" si="29"/>
        <v>0</v>
      </c>
      <c r="M183" s="31">
        <f t="shared" si="29"/>
        <v>0</v>
      </c>
      <c r="N183" s="31">
        <f t="shared" si="29"/>
        <v>0</v>
      </c>
      <c r="O183" s="31">
        <f t="shared" si="29"/>
        <v>0</v>
      </c>
      <c r="P183" s="31">
        <f t="shared" si="29"/>
        <v>0</v>
      </c>
      <c r="Q183" s="31">
        <f t="shared" si="29"/>
        <v>0</v>
      </c>
      <c r="R183" s="31">
        <f t="shared" si="29"/>
        <v>0</v>
      </c>
      <c r="S183" s="31">
        <f t="shared" si="29"/>
        <v>0</v>
      </c>
      <c r="T183" s="31">
        <f t="shared" si="29"/>
        <v>0</v>
      </c>
      <c r="U183" s="31">
        <f t="shared" si="29"/>
        <v>0</v>
      </c>
      <c r="V183" s="31">
        <f t="shared" si="29"/>
        <v>0</v>
      </c>
      <c r="W183" s="31">
        <f t="shared" si="29"/>
        <v>0</v>
      </c>
      <c r="X183" s="66">
        <f t="shared" si="29"/>
        <v>67.348</v>
      </c>
      <c r="Y183" s="59">
        <f t="shared" si="28"/>
        <v>4.147044334975369</v>
      </c>
    </row>
    <row r="184" spans="1:25" ht="18.75" customHeight="1" outlineLevel="3" thickBot="1">
      <c r="A184" s="113" t="s">
        <v>139</v>
      </c>
      <c r="B184" s="19">
        <v>951</v>
      </c>
      <c r="C184" s="11" t="s">
        <v>10</v>
      </c>
      <c r="D184" s="11" t="s">
        <v>276</v>
      </c>
      <c r="E184" s="11" t="s">
        <v>5</v>
      </c>
      <c r="F184" s="11"/>
      <c r="G184" s="12">
        <f t="shared" si="27"/>
        <v>50</v>
      </c>
      <c r="H184" s="32">
        <f t="shared" si="29"/>
        <v>0</v>
      </c>
      <c r="I184" s="32">
        <f t="shared" si="29"/>
        <v>0</v>
      </c>
      <c r="J184" s="32">
        <f t="shared" si="29"/>
        <v>0</v>
      </c>
      <c r="K184" s="32">
        <f t="shared" si="29"/>
        <v>0</v>
      </c>
      <c r="L184" s="32">
        <f t="shared" si="29"/>
        <v>0</v>
      </c>
      <c r="M184" s="32">
        <f t="shared" si="29"/>
        <v>0</v>
      </c>
      <c r="N184" s="32">
        <f t="shared" si="29"/>
        <v>0</v>
      </c>
      <c r="O184" s="32">
        <f t="shared" si="29"/>
        <v>0</v>
      </c>
      <c r="P184" s="32">
        <f t="shared" si="29"/>
        <v>0</v>
      </c>
      <c r="Q184" s="32">
        <f t="shared" si="29"/>
        <v>0</v>
      </c>
      <c r="R184" s="32">
        <f t="shared" si="29"/>
        <v>0</v>
      </c>
      <c r="S184" s="32">
        <f t="shared" si="29"/>
        <v>0</v>
      </c>
      <c r="T184" s="32">
        <f t="shared" si="29"/>
        <v>0</v>
      </c>
      <c r="U184" s="32">
        <f t="shared" si="29"/>
        <v>0</v>
      </c>
      <c r="V184" s="32">
        <f t="shared" si="29"/>
        <v>0</v>
      </c>
      <c r="W184" s="32">
        <f t="shared" si="29"/>
        <v>0</v>
      </c>
      <c r="X184" s="67">
        <f t="shared" si="29"/>
        <v>67.348</v>
      </c>
      <c r="Y184" s="59">
        <f t="shared" si="28"/>
        <v>4.147044334975369</v>
      </c>
    </row>
    <row r="185" spans="1:25" ht="33.75" customHeight="1" outlineLevel="4" thickBot="1">
      <c r="A185" s="95" t="s">
        <v>156</v>
      </c>
      <c r="B185" s="91">
        <v>951</v>
      </c>
      <c r="C185" s="92" t="s">
        <v>10</v>
      </c>
      <c r="D185" s="92" t="s">
        <v>299</v>
      </c>
      <c r="E185" s="92" t="s">
        <v>5</v>
      </c>
      <c r="F185" s="92"/>
      <c r="G185" s="16">
        <f t="shared" si="27"/>
        <v>50</v>
      </c>
      <c r="H185" s="34">
        <f t="shared" si="29"/>
        <v>0</v>
      </c>
      <c r="I185" s="34">
        <f t="shared" si="29"/>
        <v>0</v>
      </c>
      <c r="J185" s="34">
        <f t="shared" si="29"/>
        <v>0</v>
      </c>
      <c r="K185" s="34">
        <f t="shared" si="29"/>
        <v>0</v>
      </c>
      <c r="L185" s="34">
        <f t="shared" si="29"/>
        <v>0</v>
      </c>
      <c r="M185" s="34">
        <f t="shared" si="29"/>
        <v>0</v>
      </c>
      <c r="N185" s="34">
        <f t="shared" si="29"/>
        <v>0</v>
      </c>
      <c r="O185" s="34">
        <f t="shared" si="29"/>
        <v>0</v>
      </c>
      <c r="P185" s="34">
        <f t="shared" si="29"/>
        <v>0</v>
      </c>
      <c r="Q185" s="34">
        <f t="shared" si="29"/>
        <v>0</v>
      </c>
      <c r="R185" s="34">
        <f t="shared" si="29"/>
        <v>0</v>
      </c>
      <c r="S185" s="34">
        <f t="shared" si="29"/>
        <v>0</v>
      </c>
      <c r="T185" s="34">
        <f t="shared" si="29"/>
        <v>0</v>
      </c>
      <c r="U185" s="34">
        <f t="shared" si="29"/>
        <v>0</v>
      </c>
      <c r="V185" s="34">
        <f t="shared" si="29"/>
        <v>0</v>
      </c>
      <c r="W185" s="34">
        <f t="shared" si="29"/>
        <v>0</v>
      </c>
      <c r="X185" s="68">
        <f t="shared" si="29"/>
        <v>67.348</v>
      </c>
      <c r="Y185" s="59">
        <f t="shared" si="28"/>
        <v>4.147044334975369</v>
      </c>
    </row>
    <row r="186" spans="1:25" ht="32.25" outlineLevel="5" thickBot="1">
      <c r="A186" s="5" t="s">
        <v>101</v>
      </c>
      <c r="B186" s="21">
        <v>951</v>
      </c>
      <c r="C186" s="6" t="s">
        <v>10</v>
      </c>
      <c r="D186" s="6" t="s">
        <v>299</v>
      </c>
      <c r="E186" s="6" t="s">
        <v>95</v>
      </c>
      <c r="F186" s="6"/>
      <c r="G186" s="7">
        <f t="shared" si="27"/>
        <v>50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>
        <f t="shared" si="28"/>
        <v>4.147044334975369</v>
      </c>
    </row>
    <row r="187" spans="1:25" ht="32.25" outlineLevel="5" thickBot="1">
      <c r="A187" s="89" t="s">
        <v>103</v>
      </c>
      <c r="B187" s="93">
        <v>951</v>
      </c>
      <c r="C187" s="94" t="s">
        <v>10</v>
      </c>
      <c r="D187" s="94" t="s">
        <v>299</v>
      </c>
      <c r="E187" s="94" t="s">
        <v>97</v>
      </c>
      <c r="F187" s="94"/>
      <c r="G187" s="99"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6" thickBot="1">
      <c r="A188" s="109" t="s">
        <v>50</v>
      </c>
      <c r="B188" s="18">
        <v>951</v>
      </c>
      <c r="C188" s="14" t="s">
        <v>49</v>
      </c>
      <c r="D188" s="14" t="s">
        <v>274</v>
      </c>
      <c r="E188" s="14" t="s">
        <v>5</v>
      </c>
      <c r="F188" s="14"/>
      <c r="G188" s="15">
        <f>G195+G212+G189</f>
        <v>22229.28</v>
      </c>
      <c r="H188" s="29" t="e">
        <f aca="true" t="shared" si="30" ref="H188:X188">H189+H194</f>
        <v>#REF!</v>
      </c>
      <c r="I188" s="29" t="e">
        <f t="shared" si="30"/>
        <v>#REF!</v>
      </c>
      <c r="J188" s="29" t="e">
        <f t="shared" si="30"/>
        <v>#REF!</v>
      </c>
      <c r="K188" s="29" t="e">
        <f t="shared" si="30"/>
        <v>#REF!</v>
      </c>
      <c r="L188" s="29" t="e">
        <f t="shared" si="30"/>
        <v>#REF!</v>
      </c>
      <c r="M188" s="29" t="e">
        <f t="shared" si="30"/>
        <v>#REF!</v>
      </c>
      <c r="N188" s="29" t="e">
        <f t="shared" si="30"/>
        <v>#REF!</v>
      </c>
      <c r="O188" s="29" t="e">
        <f t="shared" si="30"/>
        <v>#REF!</v>
      </c>
      <c r="P188" s="29" t="e">
        <f t="shared" si="30"/>
        <v>#REF!</v>
      </c>
      <c r="Q188" s="29" t="e">
        <f t="shared" si="30"/>
        <v>#REF!</v>
      </c>
      <c r="R188" s="29" t="e">
        <f t="shared" si="30"/>
        <v>#REF!</v>
      </c>
      <c r="S188" s="29" t="e">
        <f t="shared" si="30"/>
        <v>#REF!</v>
      </c>
      <c r="T188" s="29" t="e">
        <f t="shared" si="30"/>
        <v>#REF!</v>
      </c>
      <c r="U188" s="29" t="e">
        <f t="shared" si="30"/>
        <v>#REF!</v>
      </c>
      <c r="V188" s="29" t="e">
        <f t="shared" si="30"/>
        <v>#REF!</v>
      </c>
      <c r="W188" s="29" t="e">
        <f t="shared" si="30"/>
        <v>#REF!</v>
      </c>
      <c r="X188" s="73" t="e">
        <f t="shared" si="30"/>
        <v>#REF!</v>
      </c>
      <c r="Y188" s="59" t="e">
        <f>X188/G182*100</f>
        <v>#REF!</v>
      </c>
    </row>
    <row r="189" spans="1:25" ht="16.5" outlineLevel="6" thickBot="1">
      <c r="A189" s="80" t="s">
        <v>220</v>
      </c>
      <c r="B189" s="19">
        <v>951</v>
      </c>
      <c r="C189" s="9" t="s">
        <v>222</v>
      </c>
      <c r="D189" s="9" t="s">
        <v>274</v>
      </c>
      <c r="E189" s="9" t="s">
        <v>5</v>
      </c>
      <c r="F189" s="9"/>
      <c r="G189" s="144">
        <f>G190</f>
        <v>379.28</v>
      </c>
      <c r="H189" s="31">
        <f aca="true" t="shared" si="31" ref="H189:X190">H190</f>
        <v>0</v>
      </c>
      <c r="I189" s="31">
        <f t="shared" si="31"/>
        <v>0</v>
      </c>
      <c r="J189" s="31">
        <f t="shared" si="31"/>
        <v>0</v>
      </c>
      <c r="K189" s="31">
        <f t="shared" si="31"/>
        <v>0</v>
      </c>
      <c r="L189" s="31">
        <f t="shared" si="31"/>
        <v>0</v>
      </c>
      <c r="M189" s="31">
        <f t="shared" si="31"/>
        <v>0</v>
      </c>
      <c r="N189" s="31">
        <f t="shared" si="31"/>
        <v>0</v>
      </c>
      <c r="O189" s="31">
        <f t="shared" si="31"/>
        <v>0</v>
      </c>
      <c r="P189" s="31">
        <f t="shared" si="31"/>
        <v>0</v>
      </c>
      <c r="Q189" s="31">
        <f t="shared" si="31"/>
        <v>0</v>
      </c>
      <c r="R189" s="31">
        <f t="shared" si="31"/>
        <v>0</v>
      </c>
      <c r="S189" s="31">
        <f t="shared" si="31"/>
        <v>0</v>
      </c>
      <c r="T189" s="31">
        <f t="shared" si="31"/>
        <v>0</v>
      </c>
      <c r="U189" s="31">
        <f t="shared" si="31"/>
        <v>0</v>
      </c>
      <c r="V189" s="31">
        <f t="shared" si="31"/>
        <v>0</v>
      </c>
      <c r="W189" s="31">
        <f t="shared" si="31"/>
        <v>0</v>
      </c>
      <c r="X189" s="66">
        <f t="shared" si="31"/>
        <v>0</v>
      </c>
      <c r="Y189" s="59">
        <f>X189/G183*100</f>
        <v>0</v>
      </c>
    </row>
    <row r="190" spans="1:25" ht="32.25" outlineLevel="6" thickBot="1">
      <c r="A190" s="113" t="s">
        <v>138</v>
      </c>
      <c r="B190" s="19">
        <v>951</v>
      </c>
      <c r="C190" s="9" t="s">
        <v>222</v>
      </c>
      <c r="D190" s="9" t="s">
        <v>275</v>
      </c>
      <c r="E190" s="9" t="s">
        <v>5</v>
      </c>
      <c r="F190" s="9"/>
      <c r="G190" s="144">
        <f>G191</f>
        <v>379.28</v>
      </c>
      <c r="H190" s="32">
        <f t="shared" si="31"/>
        <v>0</v>
      </c>
      <c r="I190" s="32">
        <f t="shared" si="31"/>
        <v>0</v>
      </c>
      <c r="J190" s="32">
        <f t="shared" si="31"/>
        <v>0</v>
      </c>
      <c r="K190" s="32">
        <f t="shared" si="31"/>
        <v>0</v>
      </c>
      <c r="L190" s="32">
        <f t="shared" si="31"/>
        <v>0</v>
      </c>
      <c r="M190" s="32">
        <f t="shared" si="31"/>
        <v>0</v>
      </c>
      <c r="N190" s="32">
        <f t="shared" si="31"/>
        <v>0</v>
      </c>
      <c r="O190" s="32">
        <f t="shared" si="31"/>
        <v>0</v>
      </c>
      <c r="P190" s="32">
        <f t="shared" si="31"/>
        <v>0</v>
      </c>
      <c r="Q190" s="32">
        <f t="shared" si="31"/>
        <v>0</v>
      </c>
      <c r="R190" s="32">
        <f t="shared" si="31"/>
        <v>0</v>
      </c>
      <c r="S190" s="32">
        <f t="shared" si="31"/>
        <v>0</v>
      </c>
      <c r="T190" s="32">
        <f t="shared" si="31"/>
        <v>0</v>
      </c>
      <c r="U190" s="32">
        <f t="shared" si="31"/>
        <v>0</v>
      </c>
      <c r="V190" s="32">
        <f t="shared" si="31"/>
        <v>0</v>
      </c>
      <c r="W190" s="32">
        <f t="shared" si="31"/>
        <v>0</v>
      </c>
      <c r="X190" s="67">
        <f t="shared" si="31"/>
        <v>0</v>
      </c>
      <c r="Y190" s="59">
        <f>X190/G184*100</f>
        <v>0</v>
      </c>
    </row>
    <row r="191" spans="1:25" ht="32.25" outlineLevel="6" thickBot="1">
      <c r="A191" s="113" t="s">
        <v>139</v>
      </c>
      <c r="B191" s="19">
        <v>951</v>
      </c>
      <c r="C191" s="9" t="s">
        <v>222</v>
      </c>
      <c r="D191" s="9" t="s">
        <v>276</v>
      </c>
      <c r="E191" s="9" t="s">
        <v>5</v>
      </c>
      <c r="F191" s="9"/>
      <c r="G191" s="144">
        <f>G192</f>
        <v>379.28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X191/G185*100</f>
        <v>0</v>
      </c>
    </row>
    <row r="192" spans="1:25" ht="48" outlineLevel="6" thickBot="1">
      <c r="A192" s="115" t="s">
        <v>221</v>
      </c>
      <c r="B192" s="91">
        <v>951</v>
      </c>
      <c r="C192" s="92" t="s">
        <v>222</v>
      </c>
      <c r="D192" s="92" t="s">
        <v>300</v>
      </c>
      <c r="E192" s="92" t="s">
        <v>5</v>
      </c>
      <c r="F192" s="92"/>
      <c r="G192" s="146">
        <f>G193</f>
        <v>379.28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32.25" outlineLevel="6" thickBot="1">
      <c r="A193" s="5" t="s">
        <v>101</v>
      </c>
      <c r="B193" s="21">
        <v>951</v>
      </c>
      <c r="C193" s="6" t="s">
        <v>222</v>
      </c>
      <c r="D193" s="6" t="s">
        <v>300</v>
      </c>
      <c r="E193" s="6" t="s">
        <v>95</v>
      </c>
      <c r="F193" s="6"/>
      <c r="G193" s="150">
        <f>G194</f>
        <v>379.28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32.25" outlineLevel="3" thickBot="1">
      <c r="A194" s="89" t="s">
        <v>103</v>
      </c>
      <c r="B194" s="93">
        <v>951</v>
      </c>
      <c r="C194" s="94" t="s">
        <v>222</v>
      </c>
      <c r="D194" s="94" t="s">
        <v>300</v>
      </c>
      <c r="E194" s="94" t="s">
        <v>97</v>
      </c>
      <c r="F194" s="94"/>
      <c r="G194" s="145">
        <v>379.28</v>
      </c>
      <c r="H194" s="31" t="e">
        <f>H201+H204+H220+#REF!</f>
        <v>#REF!</v>
      </c>
      <c r="I194" s="31" t="e">
        <f>I201+I204+I220+#REF!</f>
        <v>#REF!</v>
      </c>
      <c r="J194" s="31" t="e">
        <f>J201+J204+J220+#REF!</f>
        <v>#REF!</v>
      </c>
      <c r="K194" s="31" t="e">
        <f>K201+K204+K220+#REF!</f>
        <v>#REF!</v>
      </c>
      <c r="L194" s="31" t="e">
        <f>L201+L204+L220+#REF!</f>
        <v>#REF!</v>
      </c>
      <c r="M194" s="31" t="e">
        <f>M201+M204+M220+#REF!</f>
        <v>#REF!</v>
      </c>
      <c r="N194" s="31" t="e">
        <f>N201+N204+N220+#REF!</f>
        <v>#REF!</v>
      </c>
      <c r="O194" s="31" t="e">
        <f>O201+O204+O220+#REF!</f>
        <v>#REF!</v>
      </c>
      <c r="P194" s="31" t="e">
        <f>P201+P204+P220+#REF!</f>
        <v>#REF!</v>
      </c>
      <c r="Q194" s="31" t="e">
        <f>Q201+Q204+Q220+#REF!</f>
        <v>#REF!</v>
      </c>
      <c r="R194" s="31" t="e">
        <f>R201+R204+R220+#REF!</f>
        <v>#REF!</v>
      </c>
      <c r="S194" s="31" t="e">
        <f>S201+S204+S220+#REF!</f>
        <v>#REF!</v>
      </c>
      <c r="T194" s="31" t="e">
        <f>T201+T204+T220+#REF!</f>
        <v>#REF!</v>
      </c>
      <c r="U194" s="31" t="e">
        <f>U201+U204+U220+#REF!</f>
        <v>#REF!</v>
      </c>
      <c r="V194" s="31" t="e">
        <f>V201+V204+V220+#REF!</f>
        <v>#REF!</v>
      </c>
      <c r="W194" s="31" t="e">
        <f>W201+W204+W220+#REF!</f>
        <v>#REF!</v>
      </c>
      <c r="X194" s="66" t="e">
        <f>X201+X204+X220+#REF!</f>
        <v>#REF!</v>
      </c>
      <c r="Y194" s="59" t="e">
        <f>X194/G188*100</f>
        <v>#REF!</v>
      </c>
    </row>
    <row r="195" spans="1:25" ht="16.5" outlineLevel="3" thickBot="1">
      <c r="A195" s="113" t="s">
        <v>157</v>
      </c>
      <c r="B195" s="19">
        <v>951</v>
      </c>
      <c r="C195" s="9" t="s">
        <v>55</v>
      </c>
      <c r="D195" s="9" t="s">
        <v>274</v>
      </c>
      <c r="E195" s="9" t="s">
        <v>5</v>
      </c>
      <c r="F195" s="9"/>
      <c r="G195" s="10">
        <f>G196+G208</f>
        <v>20750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2.25" outlineLevel="3" thickBot="1">
      <c r="A196" s="8" t="s">
        <v>238</v>
      </c>
      <c r="B196" s="19">
        <v>951</v>
      </c>
      <c r="C196" s="11" t="s">
        <v>55</v>
      </c>
      <c r="D196" s="11" t="s">
        <v>301</v>
      </c>
      <c r="E196" s="11" t="s">
        <v>5</v>
      </c>
      <c r="F196" s="11"/>
      <c r="G196" s="12">
        <f>G197+G205+G200+G203</f>
        <v>19550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63.75" outlineLevel="3" thickBot="1">
      <c r="A197" s="95" t="s">
        <v>158</v>
      </c>
      <c r="B197" s="91">
        <v>951</v>
      </c>
      <c r="C197" s="92" t="s">
        <v>55</v>
      </c>
      <c r="D197" s="92" t="s">
        <v>302</v>
      </c>
      <c r="E197" s="92" t="s">
        <v>5</v>
      </c>
      <c r="F197" s="92"/>
      <c r="G197" s="16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32.25" outlineLevel="3" thickBot="1">
      <c r="A198" s="5" t="s">
        <v>101</v>
      </c>
      <c r="B198" s="21">
        <v>951</v>
      </c>
      <c r="C198" s="6" t="s">
        <v>55</v>
      </c>
      <c r="D198" s="6" t="s">
        <v>302</v>
      </c>
      <c r="E198" s="6" t="s">
        <v>95</v>
      </c>
      <c r="F198" s="6"/>
      <c r="G198" s="7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2.25" outlineLevel="3" thickBot="1">
      <c r="A199" s="89" t="s">
        <v>103</v>
      </c>
      <c r="B199" s="93">
        <v>951</v>
      </c>
      <c r="C199" s="94" t="s">
        <v>55</v>
      </c>
      <c r="D199" s="94" t="s">
        <v>302</v>
      </c>
      <c r="E199" s="94" t="s">
        <v>97</v>
      </c>
      <c r="F199" s="94"/>
      <c r="G199" s="99"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63.75" outlineLevel="3" thickBot="1">
      <c r="A200" s="95" t="s">
        <v>229</v>
      </c>
      <c r="B200" s="91">
        <v>951</v>
      </c>
      <c r="C200" s="92" t="s">
        <v>55</v>
      </c>
      <c r="D200" s="92" t="s">
        <v>303</v>
      </c>
      <c r="E200" s="92" t="s">
        <v>5</v>
      </c>
      <c r="F200" s="92"/>
      <c r="G200" s="146">
        <f>G201</f>
        <v>10850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18.75" customHeight="1" outlineLevel="4" thickBot="1">
      <c r="A201" s="5" t="s">
        <v>101</v>
      </c>
      <c r="B201" s="21">
        <v>951</v>
      </c>
      <c r="C201" s="6" t="s">
        <v>55</v>
      </c>
      <c r="D201" s="6" t="s">
        <v>303</v>
      </c>
      <c r="E201" s="6" t="s">
        <v>95</v>
      </c>
      <c r="F201" s="6"/>
      <c r="G201" s="150">
        <f>G202</f>
        <v>10850</v>
      </c>
      <c r="H201" s="32">
        <f aca="true" t="shared" si="32" ref="H201:X201">H202</f>
        <v>0</v>
      </c>
      <c r="I201" s="32">
        <f t="shared" si="32"/>
        <v>0</v>
      </c>
      <c r="J201" s="32">
        <f t="shared" si="32"/>
        <v>0</v>
      </c>
      <c r="K201" s="32">
        <f t="shared" si="32"/>
        <v>0</v>
      </c>
      <c r="L201" s="32">
        <f t="shared" si="32"/>
        <v>0</v>
      </c>
      <c r="M201" s="32">
        <f t="shared" si="32"/>
        <v>0</v>
      </c>
      <c r="N201" s="32">
        <f t="shared" si="32"/>
        <v>0</v>
      </c>
      <c r="O201" s="32">
        <f t="shared" si="32"/>
        <v>0</v>
      </c>
      <c r="P201" s="32">
        <f t="shared" si="32"/>
        <v>0</v>
      </c>
      <c r="Q201" s="32">
        <f t="shared" si="32"/>
        <v>0</v>
      </c>
      <c r="R201" s="32">
        <f t="shared" si="32"/>
        <v>0</v>
      </c>
      <c r="S201" s="32">
        <f t="shared" si="32"/>
        <v>0</v>
      </c>
      <c r="T201" s="32">
        <f t="shared" si="32"/>
        <v>0</v>
      </c>
      <c r="U201" s="32">
        <f t="shared" si="32"/>
        <v>0</v>
      </c>
      <c r="V201" s="32">
        <f t="shared" si="32"/>
        <v>0</v>
      </c>
      <c r="W201" s="32">
        <f t="shared" si="32"/>
        <v>0</v>
      </c>
      <c r="X201" s="67">
        <f t="shared" si="32"/>
        <v>2675.999</v>
      </c>
      <c r="Y201" s="59">
        <f>X201/G195*100</f>
        <v>12.896380722891564</v>
      </c>
    </row>
    <row r="202" spans="1:25" ht="32.25" outlineLevel="5" thickBot="1">
      <c r="A202" s="89" t="s">
        <v>103</v>
      </c>
      <c r="B202" s="93">
        <v>951</v>
      </c>
      <c r="C202" s="94" t="s">
        <v>55</v>
      </c>
      <c r="D202" s="94" t="s">
        <v>303</v>
      </c>
      <c r="E202" s="94" t="s">
        <v>97</v>
      </c>
      <c r="F202" s="94"/>
      <c r="G202" s="99">
        <v>10850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2675.999</v>
      </c>
      <c r="Y202" s="59">
        <f>X202/G196*100</f>
        <v>13.68797442455243</v>
      </c>
    </row>
    <row r="203" spans="1:25" ht="63.75" outlineLevel="5" thickBot="1">
      <c r="A203" s="95" t="s">
        <v>230</v>
      </c>
      <c r="B203" s="91">
        <v>951</v>
      </c>
      <c r="C203" s="92" t="s">
        <v>55</v>
      </c>
      <c r="D203" s="92" t="s">
        <v>304</v>
      </c>
      <c r="E203" s="92" t="s">
        <v>5</v>
      </c>
      <c r="F203" s="92"/>
      <c r="G203" s="146">
        <f>G204</f>
        <v>8700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32.25" customHeight="1" outlineLevel="6" thickBot="1">
      <c r="A204" s="89" t="s">
        <v>121</v>
      </c>
      <c r="B204" s="93">
        <v>951</v>
      </c>
      <c r="C204" s="94" t="s">
        <v>55</v>
      </c>
      <c r="D204" s="94" t="s">
        <v>304</v>
      </c>
      <c r="E204" s="94" t="s">
        <v>120</v>
      </c>
      <c r="F204" s="94"/>
      <c r="G204" s="145">
        <v>8700</v>
      </c>
      <c r="H204" s="32">
        <f aca="true" t="shared" si="33" ref="H204:X204">H205</f>
        <v>0</v>
      </c>
      <c r="I204" s="32">
        <f t="shared" si="33"/>
        <v>0</v>
      </c>
      <c r="J204" s="32">
        <f t="shared" si="33"/>
        <v>0</v>
      </c>
      <c r="K204" s="32">
        <f t="shared" si="33"/>
        <v>0</v>
      </c>
      <c r="L204" s="32">
        <f t="shared" si="33"/>
        <v>0</v>
      </c>
      <c r="M204" s="32">
        <f t="shared" si="33"/>
        <v>0</v>
      </c>
      <c r="N204" s="32">
        <f t="shared" si="33"/>
        <v>0</v>
      </c>
      <c r="O204" s="32">
        <f t="shared" si="33"/>
        <v>0</v>
      </c>
      <c r="P204" s="32">
        <f t="shared" si="33"/>
        <v>0</v>
      </c>
      <c r="Q204" s="32">
        <f t="shared" si="33"/>
        <v>0</v>
      </c>
      <c r="R204" s="32">
        <f t="shared" si="33"/>
        <v>0</v>
      </c>
      <c r="S204" s="32">
        <f t="shared" si="33"/>
        <v>0</v>
      </c>
      <c r="T204" s="32">
        <f t="shared" si="33"/>
        <v>0</v>
      </c>
      <c r="U204" s="32">
        <f t="shared" si="33"/>
        <v>0</v>
      </c>
      <c r="V204" s="32">
        <f t="shared" si="33"/>
        <v>0</v>
      </c>
      <c r="W204" s="32">
        <f t="shared" si="33"/>
        <v>0</v>
      </c>
      <c r="X204" s="67">
        <f t="shared" si="33"/>
        <v>110.26701</v>
      </c>
      <c r="Y204" s="59" t="e">
        <f>X204/G198*100</f>
        <v>#DIV/0!</v>
      </c>
    </row>
    <row r="205" spans="1:25" ht="32.25" outlineLevel="4" thickBot="1">
      <c r="A205" s="149" t="s">
        <v>214</v>
      </c>
      <c r="B205" s="91">
        <v>951</v>
      </c>
      <c r="C205" s="92" t="s">
        <v>55</v>
      </c>
      <c r="D205" s="92" t="s">
        <v>305</v>
      </c>
      <c r="E205" s="92" t="s">
        <v>5</v>
      </c>
      <c r="F205" s="92"/>
      <c r="G205" s="146">
        <f>G206</f>
        <v>0</v>
      </c>
      <c r="H205" s="34">
        <f aca="true" t="shared" si="34" ref="H205:X205">H218</f>
        <v>0</v>
      </c>
      <c r="I205" s="34">
        <f t="shared" si="34"/>
        <v>0</v>
      </c>
      <c r="J205" s="34">
        <f t="shared" si="34"/>
        <v>0</v>
      </c>
      <c r="K205" s="34">
        <f t="shared" si="34"/>
        <v>0</v>
      </c>
      <c r="L205" s="34">
        <f t="shared" si="34"/>
        <v>0</v>
      </c>
      <c r="M205" s="34">
        <f t="shared" si="34"/>
        <v>0</v>
      </c>
      <c r="N205" s="34">
        <f t="shared" si="34"/>
        <v>0</v>
      </c>
      <c r="O205" s="34">
        <f t="shared" si="34"/>
        <v>0</v>
      </c>
      <c r="P205" s="34">
        <f t="shared" si="34"/>
        <v>0</v>
      </c>
      <c r="Q205" s="34">
        <f t="shared" si="34"/>
        <v>0</v>
      </c>
      <c r="R205" s="34">
        <f t="shared" si="34"/>
        <v>0</v>
      </c>
      <c r="S205" s="34">
        <f t="shared" si="34"/>
        <v>0</v>
      </c>
      <c r="T205" s="34">
        <f t="shared" si="34"/>
        <v>0</v>
      </c>
      <c r="U205" s="34">
        <f t="shared" si="34"/>
        <v>0</v>
      </c>
      <c r="V205" s="34">
        <f t="shared" si="34"/>
        <v>0</v>
      </c>
      <c r="W205" s="34">
        <f t="shared" si="34"/>
        <v>0</v>
      </c>
      <c r="X205" s="68">
        <f t="shared" si="34"/>
        <v>110.26701</v>
      </c>
      <c r="Y205" s="59" t="e">
        <f>X205/G199*100</f>
        <v>#DIV/0!</v>
      </c>
    </row>
    <row r="206" spans="1:25" ht="32.25" outlineLevel="4" thickBot="1">
      <c r="A206" s="5" t="s">
        <v>101</v>
      </c>
      <c r="B206" s="21">
        <v>951</v>
      </c>
      <c r="C206" s="6" t="s">
        <v>55</v>
      </c>
      <c r="D206" s="6" t="s">
        <v>305</v>
      </c>
      <c r="E206" s="6" t="s">
        <v>95</v>
      </c>
      <c r="F206" s="6"/>
      <c r="G206" s="150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89" t="s">
        <v>103</v>
      </c>
      <c r="B207" s="93">
        <v>951</v>
      </c>
      <c r="C207" s="94" t="s">
        <v>55</v>
      </c>
      <c r="D207" s="94" t="s">
        <v>305</v>
      </c>
      <c r="E207" s="94" t="s">
        <v>97</v>
      </c>
      <c r="F207" s="94"/>
      <c r="G207" s="145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48" outlineLevel="4" thickBot="1">
      <c r="A208" s="8" t="s">
        <v>399</v>
      </c>
      <c r="B208" s="19">
        <v>951</v>
      </c>
      <c r="C208" s="9" t="s">
        <v>55</v>
      </c>
      <c r="D208" s="9" t="s">
        <v>306</v>
      </c>
      <c r="E208" s="9" t="s">
        <v>5</v>
      </c>
      <c r="F208" s="9"/>
      <c r="G208" s="144">
        <f>G209</f>
        <v>1200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48" outlineLevel="4" thickBot="1">
      <c r="A209" s="95" t="s">
        <v>162</v>
      </c>
      <c r="B209" s="91">
        <v>951</v>
      </c>
      <c r="C209" s="92" t="s">
        <v>55</v>
      </c>
      <c r="D209" s="92" t="s">
        <v>312</v>
      </c>
      <c r="E209" s="92" t="s">
        <v>5</v>
      </c>
      <c r="F209" s="92"/>
      <c r="G209" s="146">
        <f>G210</f>
        <v>1200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101</v>
      </c>
      <c r="B210" s="21">
        <v>951</v>
      </c>
      <c r="C210" s="6" t="s">
        <v>55</v>
      </c>
      <c r="D210" s="6" t="s">
        <v>312</v>
      </c>
      <c r="E210" s="6" t="s">
        <v>95</v>
      </c>
      <c r="F210" s="6"/>
      <c r="G210" s="150">
        <f>G211</f>
        <v>1200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89" t="s">
        <v>103</v>
      </c>
      <c r="B211" s="93">
        <v>951</v>
      </c>
      <c r="C211" s="94" t="s">
        <v>55</v>
      </c>
      <c r="D211" s="94" t="s">
        <v>312</v>
      </c>
      <c r="E211" s="94" t="s">
        <v>97</v>
      </c>
      <c r="F211" s="94"/>
      <c r="G211" s="145">
        <v>1200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4" thickBot="1">
      <c r="A212" s="8" t="s">
        <v>32</v>
      </c>
      <c r="B212" s="19">
        <v>951</v>
      </c>
      <c r="C212" s="9" t="s">
        <v>11</v>
      </c>
      <c r="D212" s="9" t="s">
        <v>274</v>
      </c>
      <c r="E212" s="9" t="s">
        <v>5</v>
      </c>
      <c r="F212" s="9"/>
      <c r="G212" s="144">
        <f>G213+G218</f>
        <v>1100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113" t="s">
        <v>138</v>
      </c>
      <c r="B213" s="19">
        <v>951</v>
      </c>
      <c r="C213" s="9" t="s">
        <v>11</v>
      </c>
      <c r="D213" s="9" t="s">
        <v>275</v>
      </c>
      <c r="E213" s="9" t="s">
        <v>5</v>
      </c>
      <c r="F213" s="9"/>
      <c r="G213" s="144">
        <f>G214</f>
        <v>200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113" t="s">
        <v>139</v>
      </c>
      <c r="B214" s="19">
        <v>951</v>
      </c>
      <c r="C214" s="9" t="s">
        <v>11</v>
      </c>
      <c r="D214" s="9" t="s">
        <v>275</v>
      </c>
      <c r="E214" s="9" t="s">
        <v>5</v>
      </c>
      <c r="F214" s="9"/>
      <c r="G214" s="144">
        <f>G215</f>
        <v>200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48" outlineLevel="4" thickBot="1">
      <c r="A215" s="115" t="s">
        <v>159</v>
      </c>
      <c r="B215" s="91">
        <v>951</v>
      </c>
      <c r="C215" s="108" t="s">
        <v>11</v>
      </c>
      <c r="D215" s="108" t="s">
        <v>307</v>
      </c>
      <c r="E215" s="108" t="s">
        <v>5</v>
      </c>
      <c r="F215" s="108"/>
      <c r="G215" s="152">
        <f>G216</f>
        <v>200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5" t="s">
        <v>101</v>
      </c>
      <c r="B216" s="21">
        <v>951</v>
      </c>
      <c r="C216" s="6" t="s">
        <v>11</v>
      </c>
      <c r="D216" s="6" t="s">
        <v>307</v>
      </c>
      <c r="E216" s="6" t="s">
        <v>95</v>
      </c>
      <c r="F216" s="6"/>
      <c r="G216" s="150">
        <f>G217</f>
        <v>200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89" t="s">
        <v>103</v>
      </c>
      <c r="B217" s="93">
        <v>951</v>
      </c>
      <c r="C217" s="94" t="s">
        <v>11</v>
      </c>
      <c r="D217" s="94" t="s">
        <v>307</v>
      </c>
      <c r="E217" s="94" t="s">
        <v>97</v>
      </c>
      <c r="F217" s="94"/>
      <c r="G217" s="145">
        <v>200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5" thickBot="1">
      <c r="A218" s="13" t="s">
        <v>149</v>
      </c>
      <c r="B218" s="19">
        <v>951</v>
      </c>
      <c r="C218" s="9" t="s">
        <v>11</v>
      </c>
      <c r="D218" s="9" t="s">
        <v>274</v>
      </c>
      <c r="E218" s="9" t="s">
        <v>5</v>
      </c>
      <c r="F218" s="9"/>
      <c r="G218" s="144">
        <f>G219+G225</f>
        <v>900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110.26701</v>
      </c>
      <c r="Y218" s="59">
        <f>X218/G212*100</f>
        <v>10.024273636363636</v>
      </c>
    </row>
    <row r="219" spans="1:25" ht="32.25" outlineLevel="5" thickBot="1">
      <c r="A219" s="95" t="s">
        <v>240</v>
      </c>
      <c r="B219" s="91">
        <v>951</v>
      </c>
      <c r="C219" s="92" t="s">
        <v>11</v>
      </c>
      <c r="D219" s="92" t="s">
        <v>308</v>
      </c>
      <c r="E219" s="92" t="s">
        <v>5</v>
      </c>
      <c r="F219" s="92"/>
      <c r="G219" s="146">
        <f>G220+G223+G224</f>
        <v>100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</row>
    <row r="220" spans="1:25" ht="48" outlineLevel="5" thickBot="1">
      <c r="A220" s="5" t="s">
        <v>160</v>
      </c>
      <c r="B220" s="21">
        <v>951</v>
      </c>
      <c r="C220" s="6" t="s">
        <v>11</v>
      </c>
      <c r="D220" s="6" t="s">
        <v>309</v>
      </c>
      <c r="E220" s="6" t="s">
        <v>5</v>
      </c>
      <c r="F220" s="6"/>
      <c r="G220" s="150">
        <f>G221</f>
        <v>50</v>
      </c>
      <c r="H220" s="31">
        <f aca="true" t="shared" si="35" ref="H220:X220">H221</f>
        <v>0</v>
      </c>
      <c r="I220" s="31">
        <f t="shared" si="35"/>
        <v>0</v>
      </c>
      <c r="J220" s="31">
        <f t="shared" si="35"/>
        <v>0</v>
      </c>
      <c r="K220" s="31">
        <f t="shared" si="35"/>
        <v>0</v>
      </c>
      <c r="L220" s="31">
        <f t="shared" si="35"/>
        <v>0</v>
      </c>
      <c r="M220" s="31">
        <f t="shared" si="35"/>
        <v>0</v>
      </c>
      <c r="N220" s="31">
        <f t="shared" si="35"/>
        <v>0</v>
      </c>
      <c r="O220" s="31">
        <f t="shared" si="35"/>
        <v>0</v>
      </c>
      <c r="P220" s="31">
        <f t="shared" si="35"/>
        <v>0</v>
      </c>
      <c r="Q220" s="31">
        <f t="shared" si="35"/>
        <v>0</v>
      </c>
      <c r="R220" s="31">
        <f t="shared" si="35"/>
        <v>0</v>
      </c>
      <c r="S220" s="31">
        <f t="shared" si="35"/>
        <v>0</v>
      </c>
      <c r="T220" s="31">
        <f t="shared" si="35"/>
        <v>0</v>
      </c>
      <c r="U220" s="31">
        <f t="shared" si="35"/>
        <v>0</v>
      </c>
      <c r="V220" s="31">
        <f t="shared" si="35"/>
        <v>0</v>
      </c>
      <c r="W220" s="31">
        <f t="shared" si="35"/>
        <v>0</v>
      </c>
      <c r="X220" s="66">
        <f t="shared" si="35"/>
        <v>2639.87191</v>
      </c>
      <c r="Y220" s="59">
        <f>X220/G214*100</f>
        <v>1319.935955</v>
      </c>
    </row>
    <row r="221" spans="1:25" ht="32.25" outlineLevel="5" thickBot="1">
      <c r="A221" s="89" t="s">
        <v>101</v>
      </c>
      <c r="B221" s="93">
        <v>951</v>
      </c>
      <c r="C221" s="94" t="s">
        <v>11</v>
      </c>
      <c r="D221" s="94" t="s">
        <v>309</v>
      </c>
      <c r="E221" s="94" t="s">
        <v>95</v>
      </c>
      <c r="F221" s="94"/>
      <c r="G221" s="145">
        <f>G222</f>
        <v>50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>
        <f>X221/G215*100</f>
        <v>1319.935955</v>
      </c>
    </row>
    <row r="222" spans="1:25" ht="32.25" outlineLevel="5" thickBot="1">
      <c r="A222" s="89" t="s">
        <v>103</v>
      </c>
      <c r="B222" s="93">
        <v>951</v>
      </c>
      <c r="C222" s="94" t="s">
        <v>11</v>
      </c>
      <c r="D222" s="94" t="s">
        <v>309</v>
      </c>
      <c r="E222" s="94" t="s">
        <v>97</v>
      </c>
      <c r="F222" s="94"/>
      <c r="G222" s="145">
        <v>50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5" t="s">
        <v>161</v>
      </c>
      <c r="B223" s="21">
        <v>951</v>
      </c>
      <c r="C223" s="6" t="s">
        <v>11</v>
      </c>
      <c r="D223" s="6" t="s">
        <v>310</v>
      </c>
      <c r="E223" s="6" t="s">
        <v>119</v>
      </c>
      <c r="F223" s="6"/>
      <c r="G223" s="150">
        <v>50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outlineLevel="5" thickBot="1">
      <c r="A224" s="5" t="s">
        <v>215</v>
      </c>
      <c r="B224" s="21">
        <v>951</v>
      </c>
      <c r="C224" s="6" t="s">
        <v>11</v>
      </c>
      <c r="D224" s="6" t="s">
        <v>311</v>
      </c>
      <c r="E224" s="6" t="s">
        <v>119</v>
      </c>
      <c r="F224" s="6"/>
      <c r="G224" s="150">
        <v>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32.25" outlineLevel="5" thickBot="1">
      <c r="A225" s="95" t="s">
        <v>239</v>
      </c>
      <c r="B225" s="91">
        <v>951</v>
      </c>
      <c r="C225" s="92" t="s">
        <v>11</v>
      </c>
      <c r="D225" s="92" t="s">
        <v>306</v>
      </c>
      <c r="E225" s="92" t="s">
        <v>5</v>
      </c>
      <c r="F225" s="92"/>
      <c r="G225" s="16">
        <f>G226</f>
        <v>800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48" outlineLevel="5" thickBot="1">
      <c r="A226" s="5" t="s">
        <v>162</v>
      </c>
      <c r="B226" s="21">
        <v>951</v>
      </c>
      <c r="C226" s="6" t="s">
        <v>11</v>
      </c>
      <c r="D226" s="6" t="s">
        <v>312</v>
      </c>
      <c r="E226" s="6" t="s">
        <v>5</v>
      </c>
      <c r="F226" s="6"/>
      <c r="G226" s="7">
        <f>G227</f>
        <v>800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9" t="s">
        <v>101</v>
      </c>
      <c r="B227" s="93">
        <v>951</v>
      </c>
      <c r="C227" s="94" t="s">
        <v>11</v>
      </c>
      <c r="D227" s="94" t="s">
        <v>312</v>
      </c>
      <c r="E227" s="94" t="s">
        <v>95</v>
      </c>
      <c r="F227" s="94"/>
      <c r="G227" s="99">
        <f>G228</f>
        <v>800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6" thickBot="1">
      <c r="A228" s="89" t="s">
        <v>103</v>
      </c>
      <c r="B228" s="93">
        <v>951</v>
      </c>
      <c r="C228" s="94" t="s">
        <v>11</v>
      </c>
      <c r="D228" s="94" t="s">
        <v>312</v>
      </c>
      <c r="E228" s="94" t="s">
        <v>97</v>
      </c>
      <c r="F228" s="94"/>
      <c r="G228" s="99">
        <v>800</v>
      </c>
      <c r="H228" s="29" t="e">
        <f>#REF!+H229</f>
        <v>#REF!</v>
      </c>
      <c r="I228" s="29" t="e">
        <f>#REF!+I229</f>
        <v>#REF!</v>
      </c>
      <c r="J228" s="29" t="e">
        <f>#REF!+J229</f>
        <v>#REF!</v>
      </c>
      <c r="K228" s="29" t="e">
        <f>#REF!+K229</f>
        <v>#REF!</v>
      </c>
      <c r="L228" s="29" t="e">
        <f>#REF!+L229</f>
        <v>#REF!</v>
      </c>
      <c r="M228" s="29" t="e">
        <f>#REF!+M229</f>
        <v>#REF!</v>
      </c>
      <c r="N228" s="29" t="e">
        <f>#REF!+N229</f>
        <v>#REF!</v>
      </c>
      <c r="O228" s="29" t="e">
        <f>#REF!+O229</f>
        <v>#REF!</v>
      </c>
      <c r="P228" s="29" t="e">
        <f>#REF!+P229</f>
        <v>#REF!</v>
      </c>
      <c r="Q228" s="29" t="e">
        <f>#REF!+Q229</f>
        <v>#REF!</v>
      </c>
      <c r="R228" s="29" t="e">
        <f>#REF!+R229</f>
        <v>#REF!</v>
      </c>
      <c r="S228" s="29" t="e">
        <f>#REF!+S229</f>
        <v>#REF!</v>
      </c>
      <c r="T228" s="29" t="e">
        <f>#REF!+T229</f>
        <v>#REF!</v>
      </c>
      <c r="U228" s="29" t="e">
        <f>#REF!+U229</f>
        <v>#REF!</v>
      </c>
      <c r="V228" s="29" t="e">
        <f>#REF!+V229</f>
        <v>#REF!</v>
      </c>
      <c r="W228" s="29" t="e">
        <f>#REF!+W229</f>
        <v>#REF!</v>
      </c>
      <c r="X228" s="73" t="e">
        <f>#REF!+X229</f>
        <v>#REF!</v>
      </c>
      <c r="Y228" s="59" t="e">
        <f>X228/G222*100</f>
        <v>#REF!</v>
      </c>
    </row>
    <row r="229" spans="1:25" ht="16.5" outlineLevel="3" thickBot="1">
      <c r="A229" s="109" t="s">
        <v>56</v>
      </c>
      <c r="B229" s="18">
        <v>951</v>
      </c>
      <c r="C229" s="39" t="s">
        <v>48</v>
      </c>
      <c r="D229" s="39" t="s">
        <v>274</v>
      </c>
      <c r="E229" s="39" t="s">
        <v>5</v>
      </c>
      <c r="F229" s="39"/>
      <c r="G229" s="163">
        <f>G246+G230+G236</f>
        <v>12656.03</v>
      </c>
      <c r="H229" s="31">
        <f aca="true" t="shared" si="36" ref="H229:X229">H231+H265</f>
        <v>0</v>
      </c>
      <c r="I229" s="31">
        <f t="shared" si="36"/>
        <v>0</v>
      </c>
      <c r="J229" s="31">
        <f t="shared" si="36"/>
        <v>0</v>
      </c>
      <c r="K229" s="31">
        <f t="shared" si="36"/>
        <v>0</v>
      </c>
      <c r="L229" s="31">
        <f t="shared" si="36"/>
        <v>0</v>
      </c>
      <c r="M229" s="31">
        <f t="shared" si="36"/>
        <v>0</v>
      </c>
      <c r="N229" s="31">
        <f t="shared" si="36"/>
        <v>0</v>
      </c>
      <c r="O229" s="31">
        <f t="shared" si="36"/>
        <v>0</v>
      </c>
      <c r="P229" s="31">
        <f t="shared" si="36"/>
        <v>0</v>
      </c>
      <c r="Q229" s="31">
        <f t="shared" si="36"/>
        <v>0</v>
      </c>
      <c r="R229" s="31">
        <f t="shared" si="36"/>
        <v>0</v>
      </c>
      <c r="S229" s="31">
        <f t="shared" si="36"/>
        <v>0</v>
      </c>
      <c r="T229" s="31">
        <f t="shared" si="36"/>
        <v>0</v>
      </c>
      <c r="U229" s="31">
        <f t="shared" si="36"/>
        <v>0</v>
      </c>
      <c r="V229" s="31">
        <f t="shared" si="36"/>
        <v>0</v>
      </c>
      <c r="W229" s="31">
        <f t="shared" si="36"/>
        <v>0</v>
      </c>
      <c r="X229" s="66">
        <f t="shared" si="36"/>
        <v>5468.4002</v>
      </c>
      <c r="Y229" s="59">
        <f>X229/G223*100</f>
        <v>10936.8004</v>
      </c>
    </row>
    <row r="230" spans="1:25" ht="16.5" outlineLevel="3" thickBot="1">
      <c r="A230" s="80" t="s">
        <v>225</v>
      </c>
      <c r="B230" s="19">
        <v>951</v>
      </c>
      <c r="C230" s="9" t="s">
        <v>227</v>
      </c>
      <c r="D230" s="9" t="s">
        <v>274</v>
      </c>
      <c r="E230" s="9" t="s">
        <v>5</v>
      </c>
      <c r="F230" s="9"/>
      <c r="G230" s="144">
        <f>G231</f>
        <v>1635.3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6"/>
      <c r="Y230" s="59"/>
    </row>
    <row r="231" spans="1:25" ht="35.25" customHeight="1" outlineLevel="3" thickBot="1">
      <c r="A231" s="113" t="s">
        <v>138</v>
      </c>
      <c r="B231" s="19">
        <v>951</v>
      </c>
      <c r="C231" s="9" t="s">
        <v>227</v>
      </c>
      <c r="D231" s="9" t="s">
        <v>275</v>
      </c>
      <c r="E231" s="9" t="s">
        <v>5</v>
      </c>
      <c r="F231" s="9"/>
      <c r="G231" s="144">
        <f>G232</f>
        <v>1635.3</v>
      </c>
      <c r="H231" s="32">
        <f aca="true" t="shared" si="37" ref="H231:X231">H232</f>
        <v>0</v>
      </c>
      <c r="I231" s="32">
        <f t="shared" si="37"/>
        <v>0</v>
      </c>
      <c r="J231" s="32">
        <f t="shared" si="37"/>
        <v>0</v>
      </c>
      <c r="K231" s="32">
        <f t="shared" si="37"/>
        <v>0</v>
      </c>
      <c r="L231" s="32">
        <f t="shared" si="37"/>
        <v>0</v>
      </c>
      <c r="M231" s="32">
        <f t="shared" si="37"/>
        <v>0</v>
      </c>
      <c r="N231" s="32">
        <f t="shared" si="37"/>
        <v>0</v>
      </c>
      <c r="O231" s="32">
        <f t="shared" si="37"/>
        <v>0</v>
      </c>
      <c r="P231" s="32">
        <f t="shared" si="37"/>
        <v>0</v>
      </c>
      <c r="Q231" s="32">
        <f t="shared" si="37"/>
        <v>0</v>
      </c>
      <c r="R231" s="32">
        <f t="shared" si="37"/>
        <v>0</v>
      </c>
      <c r="S231" s="32">
        <f t="shared" si="37"/>
        <v>0</v>
      </c>
      <c r="T231" s="32">
        <f t="shared" si="37"/>
        <v>0</v>
      </c>
      <c r="U231" s="32">
        <f t="shared" si="37"/>
        <v>0</v>
      </c>
      <c r="V231" s="32">
        <f t="shared" si="37"/>
        <v>0</v>
      </c>
      <c r="W231" s="32">
        <f t="shared" si="37"/>
        <v>0</v>
      </c>
      <c r="X231" s="67">
        <f t="shared" si="37"/>
        <v>468.4002</v>
      </c>
      <c r="Y231" s="59">
        <f>X231/G225*100</f>
        <v>58.55002499999999</v>
      </c>
    </row>
    <row r="232" spans="1:25" ht="32.25" outlineLevel="5" thickBot="1">
      <c r="A232" s="113" t="s">
        <v>139</v>
      </c>
      <c r="B232" s="19">
        <v>951</v>
      </c>
      <c r="C232" s="9" t="s">
        <v>227</v>
      </c>
      <c r="D232" s="9" t="s">
        <v>276</v>
      </c>
      <c r="E232" s="9" t="s">
        <v>5</v>
      </c>
      <c r="F232" s="9"/>
      <c r="G232" s="144">
        <f>G233</f>
        <v>1635.3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468.4002</v>
      </c>
      <c r="Y232" s="59">
        <f>X232/G226*100</f>
        <v>58.55002499999999</v>
      </c>
    </row>
    <row r="233" spans="1:25" ht="16.5" outlineLevel="5" thickBot="1">
      <c r="A233" s="151" t="s">
        <v>226</v>
      </c>
      <c r="B233" s="91">
        <v>951</v>
      </c>
      <c r="C233" s="92" t="s">
        <v>227</v>
      </c>
      <c r="D233" s="92" t="s">
        <v>313</v>
      </c>
      <c r="E233" s="92" t="s">
        <v>5</v>
      </c>
      <c r="F233" s="92"/>
      <c r="G233" s="146">
        <f>G234</f>
        <v>1635.3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5" t="s">
        <v>101</v>
      </c>
      <c r="B234" s="21">
        <v>951</v>
      </c>
      <c r="C234" s="6" t="s">
        <v>227</v>
      </c>
      <c r="D234" s="6" t="s">
        <v>313</v>
      </c>
      <c r="E234" s="6" t="s">
        <v>95</v>
      </c>
      <c r="F234" s="6"/>
      <c r="G234" s="150">
        <f>G235</f>
        <v>1635.3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89" t="s">
        <v>103</v>
      </c>
      <c r="B235" s="93">
        <v>951</v>
      </c>
      <c r="C235" s="94" t="s">
        <v>227</v>
      </c>
      <c r="D235" s="94" t="s">
        <v>313</v>
      </c>
      <c r="E235" s="94" t="s">
        <v>97</v>
      </c>
      <c r="F235" s="94"/>
      <c r="G235" s="145">
        <v>1635.3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6.5" outlineLevel="5" thickBot="1">
      <c r="A236" s="80" t="s">
        <v>257</v>
      </c>
      <c r="B236" s="19">
        <v>951</v>
      </c>
      <c r="C236" s="9" t="s">
        <v>259</v>
      </c>
      <c r="D236" s="9" t="s">
        <v>274</v>
      </c>
      <c r="E236" s="9" t="s">
        <v>5</v>
      </c>
      <c r="F236" s="94"/>
      <c r="G236" s="144">
        <f>G237</f>
        <v>11000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13" t="s">
        <v>163</v>
      </c>
      <c r="B237" s="19">
        <v>951</v>
      </c>
      <c r="C237" s="9" t="s">
        <v>259</v>
      </c>
      <c r="D237" s="9" t="s">
        <v>274</v>
      </c>
      <c r="E237" s="9" t="s">
        <v>5</v>
      </c>
      <c r="F237" s="94"/>
      <c r="G237" s="144">
        <f>G238</f>
        <v>11000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95" t="s">
        <v>241</v>
      </c>
      <c r="B238" s="91">
        <v>951</v>
      </c>
      <c r="C238" s="92" t="s">
        <v>259</v>
      </c>
      <c r="D238" s="92" t="s">
        <v>314</v>
      </c>
      <c r="E238" s="92" t="s">
        <v>5</v>
      </c>
      <c r="F238" s="92"/>
      <c r="G238" s="146">
        <f>G243+G239</f>
        <v>11000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48" outlineLevel="5" thickBot="1">
      <c r="A239" s="5" t="s">
        <v>223</v>
      </c>
      <c r="B239" s="21">
        <v>951</v>
      </c>
      <c r="C239" s="6" t="s">
        <v>259</v>
      </c>
      <c r="D239" s="6" t="s">
        <v>315</v>
      </c>
      <c r="E239" s="6" t="s">
        <v>5</v>
      </c>
      <c r="F239" s="6"/>
      <c r="G239" s="150">
        <f>G240</f>
        <v>11000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89" t="s">
        <v>101</v>
      </c>
      <c r="B240" s="93">
        <v>951</v>
      </c>
      <c r="C240" s="94" t="s">
        <v>259</v>
      </c>
      <c r="D240" s="94" t="s">
        <v>315</v>
      </c>
      <c r="E240" s="94" t="s">
        <v>95</v>
      </c>
      <c r="F240" s="94"/>
      <c r="G240" s="145">
        <f>G242+G241</f>
        <v>11000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9" t="s">
        <v>393</v>
      </c>
      <c r="B241" s="93">
        <v>951</v>
      </c>
      <c r="C241" s="94" t="s">
        <v>259</v>
      </c>
      <c r="D241" s="94" t="s">
        <v>315</v>
      </c>
      <c r="E241" s="94" t="s">
        <v>392</v>
      </c>
      <c r="F241" s="94"/>
      <c r="G241" s="145">
        <v>7600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9" t="s">
        <v>103</v>
      </c>
      <c r="B242" s="93">
        <v>951</v>
      </c>
      <c r="C242" s="94" t="s">
        <v>259</v>
      </c>
      <c r="D242" s="94" t="s">
        <v>315</v>
      </c>
      <c r="E242" s="94" t="s">
        <v>97</v>
      </c>
      <c r="F242" s="94"/>
      <c r="G242" s="145">
        <v>3400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48" outlineLevel="5" thickBot="1">
      <c r="A243" s="5" t="s">
        <v>258</v>
      </c>
      <c r="B243" s="21">
        <v>951</v>
      </c>
      <c r="C243" s="6" t="s">
        <v>259</v>
      </c>
      <c r="D243" s="6" t="s">
        <v>316</v>
      </c>
      <c r="E243" s="6" t="s">
        <v>5</v>
      </c>
      <c r="F243" s="6"/>
      <c r="G243" s="150">
        <f>G244</f>
        <v>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89" t="s">
        <v>101</v>
      </c>
      <c r="B244" s="93">
        <v>951</v>
      </c>
      <c r="C244" s="94" t="s">
        <v>259</v>
      </c>
      <c r="D244" s="94" t="s">
        <v>316</v>
      </c>
      <c r="E244" s="94" t="s">
        <v>95</v>
      </c>
      <c r="F244" s="94"/>
      <c r="G244" s="145">
        <f>G245</f>
        <v>0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89" t="s">
        <v>103</v>
      </c>
      <c r="B245" s="93">
        <v>951</v>
      </c>
      <c r="C245" s="94" t="s">
        <v>259</v>
      </c>
      <c r="D245" s="94" t="s">
        <v>316</v>
      </c>
      <c r="E245" s="94" t="s">
        <v>97</v>
      </c>
      <c r="F245" s="94"/>
      <c r="G245" s="145"/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" t="s">
        <v>33</v>
      </c>
      <c r="B246" s="19">
        <v>951</v>
      </c>
      <c r="C246" s="9" t="s">
        <v>12</v>
      </c>
      <c r="D246" s="9" t="s">
        <v>274</v>
      </c>
      <c r="E246" s="9" t="s">
        <v>5</v>
      </c>
      <c r="F246" s="9"/>
      <c r="G246" s="144">
        <f>G258+G247</f>
        <v>20.73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113" t="s">
        <v>138</v>
      </c>
      <c r="B247" s="19">
        <v>951</v>
      </c>
      <c r="C247" s="9" t="s">
        <v>12</v>
      </c>
      <c r="D247" s="9" t="s">
        <v>275</v>
      </c>
      <c r="E247" s="9" t="s">
        <v>5</v>
      </c>
      <c r="F247" s="9"/>
      <c r="G247" s="10">
        <f>G248</f>
        <v>20.73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113" t="s">
        <v>139</v>
      </c>
      <c r="B248" s="19">
        <v>951</v>
      </c>
      <c r="C248" s="9" t="s">
        <v>12</v>
      </c>
      <c r="D248" s="9" t="s">
        <v>276</v>
      </c>
      <c r="E248" s="9" t="s">
        <v>5</v>
      </c>
      <c r="F248" s="9"/>
      <c r="G248" s="10">
        <f>G249+G255</f>
        <v>20.73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48" outlineLevel="5" thickBot="1">
      <c r="A249" s="115" t="s">
        <v>204</v>
      </c>
      <c r="B249" s="91">
        <v>951</v>
      </c>
      <c r="C249" s="92" t="s">
        <v>12</v>
      </c>
      <c r="D249" s="92" t="s">
        <v>317</v>
      </c>
      <c r="E249" s="92" t="s">
        <v>5</v>
      </c>
      <c r="F249" s="92"/>
      <c r="G249" s="16">
        <f>G250+G253</f>
        <v>0.73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5" t="s">
        <v>94</v>
      </c>
      <c r="B250" s="21">
        <v>951</v>
      </c>
      <c r="C250" s="6" t="s">
        <v>12</v>
      </c>
      <c r="D250" s="6" t="s">
        <v>317</v>
      </c>
      <c r="E250" s="6" t="s">
        <v>91</v>
      </c>
      <c r="F250" s="6"/>
      <c r="G250" s="7">
        <f>G251+G252</f>
        <v>0.61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9" t="s">
        <v>271</v>
      </c>
      <c r="B251" s="93">
        <v>951</v>
      </c>
      <c r="C251" s="94" t="s">
        <v>12</v>
      </c>
      <c r="D251" s="94" t="s">
        <v>317</v>
      </c>
      <c r="E251" s="94" t="s">
        <v>92</v>
      </c>
      <c r="F251" s="94"/>
      <c r="G251" s="99">
        <v>0.47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48" outlineLevel="5" thickBot="1">
      <c r="A252" s="89" t="s">
        <v>266</v>
      </c>
      <c r="B252" s="93">
        <v>951</v>
      </c>
      <c r="C252" s="94" t="s">
        <v>12</v>
      </c>
      <c r="D252" s="94" t="s">
        <v>317</v>
      </c>
      <c r="E252" s="94" t="s">
        <v>267</v>
      </c>
      <c r="F252" s="94"/>
      <c r="G252" s="99">
        <v>0.14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5" t="s">
        <v>101</v>
      </c>
      <c r="B253" s="21">
        <v>951</v>
      </c>
      <c r="C253" s="6" t="s">
        <v>12</v>
      </c>
      <c r="D253" s="6" t="s">
        <v>317</v>
      </c>
      <c r="E253" s="6" t="s">
        <v>95</v>
      </c>
      <c r="F253" s="6"/>
      <c r="G253" s="7">
        <f>G254</f>
        <v>0.12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9" t="s">
        <v>103</v>
      </c>
      <c r="B254" s="93">
        <v>951</v>
      </c>
      <c r="C254" s="94" t="s">
        <v>12</v>
      </c>
      <c r="D254" s="94" t="s">
        <v>317</v>
      </c>
      <c r="E254" s="94" t="s">
        <v>97</v>
      </c>
      <c r="F254" s="94"/>
      <c r="G254" s="99">
        <v>0.12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95" t="s">
        <v>228</v>
      </c>
      <c r="B255" s="91">
        <v>951</v>
      </c>
      <c r="C255" s="92" t="s">
        <v>12</v>
      </c>
      <c r="D255" s="92" t="s">
        <v>318</v>
      </c>
      <c r="E255" s="92" t="s">
        <v>5</v>
      </c>
      <c r="F255" s="92"/>
      <c r="G255" s="16">
        <f>G256</f>
        <v>20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5" t="s">
        <v>101</v>
      </c>
      <c r="B256" s="21">
        <v>951</v>
      </c>
      <c r="C256" s="6" t="s">
        <v>12</v>
      </c>
      <c r="D256" s="6" t="s">
        <v>318</v>
      </c>
      <c r="E256" s="6" t="s">
        <v>95</v>
      </c>
      <c r="F256" s="6"/>
      <c r="G256" s="7">
        <f>G257</f>
        <v>20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9" t="s">
        <v>103</v>
      </c>
      <c r="B257" s="93">
        <v>951</v>
      </c>
      <c r="C257" s="94" t="s">
        <v>12</v>
      </c>
      <c r="D257" s="94" t="s">
        <v>318</v>
      </c>
      <c r="E257" s="94" t="s">
        <v>97</v>
      </c>
      <c r="F257" s="94"/>
      <c r="G257" s="99">
        <v>20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6.5" outlineLevel="5" thickBot="1">
      <c r="A258" s="13" t="s">
        <v>163</v>
      </c>
      <c r="B258" s="19">
        <v>951</v>
      </c>
      <c r="C258" s="11" t="s">
        <v>12</v>
      </c>
      <c r="D258" s="11" t="s">
        <v>274</v>
      </c>
      <c r="E258" s="11" t="s">
        <v>5</v>
      </c>
      <c r="F258" s="11"/>
      <c r="G258" s="14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" t="s">
        <v>241</v>
      </c>
      <c r="B259" s="19">
        <v>951</v>
      </c>
      <c r="C259" s="9" t="s">
        <v>12</v>
      </c>
      <c r="D259" s="9" t="s">
        <v>314</v>
      </c>
      <c r="E259" s="9" t="s">
        <v>5</v>
      </c>
      <c r="F259" s="9"/>
      <c r="G259" s="144">
        <f>G260</f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48" outlineLevel="5" thickBot="1">
      <c r="A260" s="95" t="s">
        <v>223</v>
      </c>
      <c r="B260" s="91">
        <v>951</v>
      </c>
      <c r="C260" s="92" t="s">
        <v>12</v>
      </c>
      <c r="D260" s="92" t="s">
        <v>315</v>
      </c>
      <c r="E260" s="92" t="s">
        <v>5</v>
      </c>
      <c r="F260" s="92"/>
      <c r="G260" s="146">
        <f>G261</f>
        <v>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5" t="s">
        <v>101</v>
      </c>
      <c r="B261" s="21">
        <v>951</v>
      </c>
      <c r="C261" s="6" t="s">
        <v>12</v>
      </c>
      <c r="D261" s="6" t="s">
        <v>315</v>
      </c>
      <c r="E261" s="6" t="s">
        <v>95</v>
      </c>
      <c r="F261" s="6"/>
      <c r="G261" s="150">
        <f>G262</f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9" t="s">
        <v>103</v>
      </c>
      <c r="B262" s="93">
        <v>951</v>
      </c>
      <c r="C262" s="94" t="s">
        <v>12</v>
      </c>
      <c r="D262" s="94" t="s">
        <v>315</v>
      </c>
      <c r="E262" s="94" t="s">
        <v>97</v>
      </c>
      <c r="F262" s="94"/>
      <c r="G262" s="145">
        <v>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9.5" outlineLevel="5" thickBot="1">
      <c r="A263" s="109" t="s">
        <v>47</v>
      </c>
      <c r="B263" s="18">
        <v>951</v>
      </c>
      <c r="C263" s="14" t="s">
        <v>46</v>
      </c>
      <c r="D263" s="14" t="s">
        <v>274</v>
      </c>
      <c r="E263" s="14" t="s">
        <v>5</v>
      </c>
      <c r="F263" s="14"/>
      <c r="G263" s="143">
        <f>G264+G270+G275</f>
        <v>11898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125" t="s">
        <v>39</v>
      </c>
      <c r="B264" s="18">
        <v>951</v>
      </c>
      <c r="C264" s="39" t="s">
        <v>19</v>
      </c>
      <c r="D264" s="39" t="s">
        <v>274</v>
      </c>
      <c r="E264" s="39" t="s">
        <v>5</v>
      </c>
      <c r="F264" s="39"/>
      <c r="G264" s="163">
        <f>G265</f>
        <v>10500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4" thickBot="1">
      <c r="A265" s="80" t="s">
        <v>212</v>
      </c>
      <c r="B265" s="19">
        <v>951</v>
      </c>
      <c r="C265" s="9" t="s">
        <v>19</v>
      </c>
      <c r="D265" s="9" t="s">
        <v>319</v>
      </c>
      <c r="E265" s="9" t="s">
        <v>5</v>
      </c>
      <c r="F265" s="9"/>
      <c r="G265" s="144">
        <f>G266</f>
        <v>10500</v>
      </c>
      <c r="H265" s="32">
        <f aca="true" t="shared" si="38" ref="H265:X265">H266+H268</f>
        <v>0</v>
      </c>
      <c r="I265" s="32">
        <f t="shared" si="38"/>
        <v>0</v>
      </c>
      <c r="J265" s="32">
        <f t="shared" si="38"/>
        <v>0</v>
      </c>
      <c r="K265" s="32">
        <f t="shared" si="38"/>
        <v>0</v>
      </c>
      <c r="L265" s="32">
        <f t="shared" si="38"/>
        <v>0</v>
      </c>
      <c r="M265" s="32">
        <f t="shared" si="38"/>
        <v>0</v>
      </c>
      <c r="N265" s="32">
        <f t="shared" si="38"/>
        <v>0</v>
      </c>
      <c r="O265" s="32">
        <f t="shared" si="38"/>
        <v>0</v>
      </c>
      <c r="P265" s="32">
        <f t="shared" si="38"/>
        <v>0</v>
      </c>
      <c r="Q265" s="32">
        <f t="shared" si="38"/>
        <v>0</v>
      </c>
      <c r="R265" s="32">
        <f t="shared" si="38"/>
        <v>0</v>
      </c>
      <c r="S265" s="32">
        <f t="shared" si="38"/>
        <v>0</v>
      </c>
      <c r="T265" s="32">
        <f t="shared" si="38"/>
        <v>0</v>
      </c>
      <c r="U265" s="32">
        <f t="shared" si="38"/>
        <v>0</v>
      </c>
      <c r="V265" s="32">
        <f t="shared" si="38"/>
        <v>0</v>
      </c>
      <c r="W265" s="32">
        <f t="shared" si="38"/>
        <v>0</v>
      </c>
      <c r="X265" s="32">
        <f t="shared" si="38"/>
        <v>5000</v>
      </c>
      <c r="Y265" s="59" t="e">
        <f>X265/G259*100</f>
        <v>#DIV/0!</v>
      </c>
    </row>
    <row r="266" spans="1:25" ht="54.75" customHeight="1" outlineLevel="5" thickBot="1">
      <c r="A266" s="126" t="s">
        <v>164</v>
      </c>
      <c r="B266" s="133">
        <v>951</v>
      </c>
      <c r="C266" s="92" t="s">
        <v>19</v>
      </c>
      <c r="D266" s="92" t="s">
        <v>320</v>
      </c>
      <c r="E266" s="92" t="s">
        <v>5</v>
      </c>
      <c r="F266" s="96"/>
      <c r="G266" s="146">
        <f>G267</f>
        <v>10500</v>
      </c>
      <c r="H266" s="2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4"/>
      <c r="X266" s="65">
        <v>0</v>
      </c>
      <c r="Y266" s="59" t="e">
        <f>X266/G260*100</f>
        <v>#DIV/0!</v>
      </c>
    </row>
    <row r="267" spans="1:25" ht="36" customHeight="1" outlineLevel="5" thickBot="1">
      <c r="A267" s="5" t="s">
        <v>123</v>
      </c>
      <c r="B267" s="21">
        <v>951</v>
      </c>
      <c r="C267" s="6" t="s">
        <v>19</v>
      </c>
      <c r="D267" s="6" t="s">
        <v>320</v>
      </c>
      <c r="E267" s="6" t="s">
        <v>5</v>
      </c>
      <c r="F267" s="78"/>
      <c r="G267" s="150">
        <f>G268+G269</f>
        <v>10500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/>
      <c r="Y267" s="59"/>
    </row>
    <row r="268" spans="1:25" ht="48" outlineLevel="5" thickBot="1">
      <c r="A268" s="97" t="s">
        <v>213</v>
      </c>
      <c r="B268" s="135">
        <v>951</v>
      </c>
      <c r="C268" s="94" t="s">
        <v>19</v>
      </c>
      <c r="D268" s="94" t="s">
        <v>320</v>
      </c>
      <c r="E268" s="94" t="s">
        <v>89</v>
      </c>
      <c r="F268" s="98"/>
      <c r="G268" s="145">
        <v>10500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>
        <v>5000</v>
      </c>
      <c r="Y268" s="59" t="e">
        <f>X268/G262*100</f>
        <v>#DIV/0!</v>
      </c>
    </row>
    <row r="269" spans="1:25" ht="19.5" outlineLevel="5" thickBot="1">
      <c r="A269" s="97" t="s">
        <v>87</v>
      </c>
      <c r="B269" s="135">
        <v>951</v>
      </c>
      <c r="C269" s="94" t="s">
        <v>19</v>
      </c>
      <c r="D269" s="94" t="s">
        <v>378</v>
      </c>
      <c r="E269" s="94" t="s">
        <v>88</v>
      </c>
      <c r="F269" s="98"/>
      <c r="G269" s="145">
        <v>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125" t="s">
        <v>58</v>
      </c>
      <c r="B270" s="18">
        <v>951</v>
      </c>
      <c r="C270" s="39" t="s">
        <v>57</v>
      </c>
      <c r="D270" s="39" t="s">
        <v>274</v>
      </c>
      <c r="E270" s="39" t="s">
        <v>5</v>
      </c>
      <c r="F270" s="39"/>
      <c r="G270" s="120">
        <f>G271</f>
        <v>30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9.5" outlineLevel="6" thickBot="1">
      <c r="A271" s="8" t="s">
        <v>242</v>
      </c>
      <c r="B271" s="19">
        <v>951</v>
      </c>
      <c r="C271" s="9" t="s">
        <v>57</v>
      </c>
      <c r="D271" s="9" t="s">
        <v>321</v>
      </c>
      <c r="E271" s="9" t="s">
        <v>5</v>
      </c>
      <c r="F271" s="9"/>
      <c r="G271" s="10">
        <f>G272</f>
        <v>30</v>
      </c>
      <c r="H271" s="29">
        <f aca="true" t="shared" si="39" ref="H271:X271">H279+H284</f>
        <v>0</v>
      </c>
      <c r="I271" s="29">
        <f t="shared" si="39"/>
        <v>0</v>
      </c>
      <c r="J271" s="29">
        <f t="shared" si="39"/>
        <v>0</v>
      </c>
      <c r="K271" s="29">
        <f t="shared" si="39"/>
        <v>0</v>
      </c>
      <c r="L271" s="29">
        <f t="shared" si="39"/>
        <v>0</v>
      </c>
      <c r="M271" s="29">
        <f t="shared" si="39"/>
        <v>0</v>
      </c>
      <c r="N271" s="29">
        <f t="shared" si="39"/>
        <v>0</v>
      </c>
      <c r="O271" s="29">
        <f t="shared" si="39"/>
        <v>0</v>
      </c>
      <c r="P271" s="29">
        <f t="shared" si="39"/>
        <v>0</v>
      </c>
      <c r="Q271" s="29">
        <f t="shared" si="39"/>
        <v>0</v>
      </c>
      <c r="R271" s="29">
        <f t="shared" si="39"/>
        <v>0</v>
      </c>
      <c r="S271" s="29">
        <f t="shared" si="39"/>
        <v>0</v>
      </c>
      <c r="T271" s="29">
        <f t="shared" si="39"/>
        <v>0</v>
      </c>
      <c r="U271" s="29">
        <f t="shared" si="39"/>
        <v>0</v>
      </c>
      <c r="V271" s="29">
        <f t="shared" si="39"/>
        <v>0</v>
      </c>
      <c r="W271" s="29">
        <f t="shared" si="39"/>
        <v>0</v>
      </c>
      <c r="X271" s="73">
        <f t="shared" si="39"/>
        <v>1409.01825</v>
      </c>
      <c r="Y271" s="59">
        <f>X271/G265*100</f>
        <v>13.41922142857143</v>
      </c>
    </row>
    <row r="272" spans="1:25" ht="48" outlineLevel="6" thickBot="1">
      <c r="A272" s="115" t="s">
        <v>165</v>
      </c>
      <c r="B272" s="91">
        <v>951</v>
      </c>
      <c r="C272" s="92" t="s">
        <v>57</v>
      </c>
      <c r="D272" s="92" t="s">
        <v>322</v>
      </c>
      <c r="E272" s="92" t="s">
        <v>5</v>
      </c>
      <c r="F272" s="92"/>
      <c r="G272" s="16">
        <f>G273</f>
        <v>30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32.25" outlineLevel="6" thickBot="1">
      <c r="A273" s="5" t="s">
        <v>101</v>
      </c>
      <c r="B273" s="21">
        <v>951</v>
      </c>
      <c r="C273" s="6" t="s">
        <v>57</v>
      </c>
      <c r="D273" s="6" t="s">
        <v>322</v>
      </c>
      <c r="E273" s="6" t="s">
        <v>95</v>
      </c>
      <c r="F273" s="6"/>
      <c r="G273" s="7">
        <f>G274</f>
        <v>30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89" t="s">
        <v>103</v>
      </c>
      <c r="B274" s="93">
        <v>951</v>
      </c>
      <c r="C274" s="94" t="s">
        <v>57</v>
      </c>
      <c r="D274" s="94" t="s">
        <v>322</v>
      </c>
      <c r="E274" s="94" t="s">
        <v>97</v>
      </c>
      <c r="F274" s="94"/>
      <c r="G274" s="99"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19.5" outlineLevel="6" thickBot="1">
      <c r="A275" s="125" t="s">
        <v>34</v>
      </c>
      <c r="B275" s="18">
        <v>951</v>
      </c>
      <c r="C275" s="39" t="s">
        <v>13</v>
      </c>
      <c r="D275" s="39" t="s">
        <v>274</v>
      </c>
      <c r="E275" s="39" t="s">
        <v>5</v>
      </c>
      <c r="F275" s="39"/>
      <c r="G275" s="163">
        <f>G276</f>
        <v>1368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32.25" outlineLevel="6" thickBot="1">
      <c r="A276" s="113" t="s">
        <v>138</v>
      </c>
      <c r="B276" s="19">
        <v>951</v>
      </c>
      <c r="C276" s="9" t="s">
        <v>13</v>
      </c>
      <c r="D276" s="9" t="s">
        <v>275</v>
      </c>
      <c r="E276" s="9" t="s">
        <v>5</v>
      </c>
      <c r="F276" s="9"/>
      <c r="G276" s="144">
        <f>G277</f>
        <v>1368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113" t="s">
        <v>139</v>
      </c>
      <c r="B277" s="19">
        <v>951</v>
      </c>
      <c r="C277" s="11" t="s">
        <v>13</v>
      </c>
      <c r="D277" s="11" t="s">
        <v>276</v>
      </c>
      <c r="E277" s="11" t="s">
        <v>5</v>
      </c>
      <c r="F277" s="11"/>
      <c r="G277" s="147">
        <f>G278</f>
        <v>1368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48" outlineLevel="6" thickBot="1">
      <c r="A278" s="114" t="s">
        <v>211</v>
      </c>
      <c r="B278" s="131">
        <v>951</v>
      </c>
      <c r="C278" s="92" t="s">
        <v>13</v>
      </c>
      <c r="D278" s="92" t="s">
        <v>278</v>
      </c>
      <c r="E278" s="92" t="s">
        <v>5</v>
      </c>
      <c r="F278" s="92"/>
      <c r="G278" s="146">
        <f>G279+G283</f>
        <v>1368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32.25" outlineLevel="6" thickBot="1">
      <c r="A279" s="5" t="s">
        <v>94</v>
      </c>
      <c r="B279" s="21">
        <v>951</v>
      </c>
      <c r="C279" s="6" t="s">
        <v>13</v>
      </c>
      <c r="D279" s="6" t="s">
        <v>278</v>
      </c>
      <c r="E279" s="6" t="s">
        <v>91</v>
      </c>
      <c r="F279" s="6"/>
      <c r="G279" s="150">
        <f>G280+G281+G282</f>
        <v>1368</v>
      </c>
      <c r="H279" s="10">
        <f aca="true" t="shared" si="40" ref="H279:X280">H280</f>
        <v>0</v>
      </c>
      <c r="I279" s="10">
        <f t="shared" si="40"/>
        <v>0</v>
      </c>
      <c r="J279" s="10">
        <f t="shared" si="40"/>
        <v>0</v>
      </c>
      <c r="K279" s="10">
        <f t="shared" si="40"/>
        <v>0</v>
      </c>
      <c r="L279" s="10">
        <f t="shared" si="40"/>
        <v>0</v>
      </c>
      <c r="M279" s="10">
        <f t="shared" si="40"/>
        <v>0</v>
      </c>
      <c r="N279" s="10">
        <f t="shared" si="40"/>
        <v>0</v>
      </c>
      <c r="O279" s="10">
        <f t="shared" si="40"/>
        <v>0</v>
      </c>
      <c r="P279" s="10">
        <f t="shared" si="40"/>
        <v>0</v>
      </c>
      <c r="Q279" s="10">
        <f t="shared" si="40"/>
        <v>0</v>
      </c>
      <c r="R279" s="10">
        <f t="shared" si="40"/>
        <v>0</v>
      </c>
      <c r="S279" s="10">
        <f t="shared" si="40"/>
        <v>0</v>
      </c>
      <c r="T279" s="10">
        <f t="shared" si="40"/>
        <v>0</v>
      </c>
      <c r="U279" s="10">
        <f t="shared" si="40"/>
        <v>0</v>
      </c>
      <c r="V279" s="10">
        <f t="shared" si="40"/>
        <v>0</v>
      </c>
      <c r="W279" s="10">
        <f t="shared" si="40"/>
        <v>0</v>
      </c>
      <c r="X279" s="66">
        <f t="shared" si="40"/>
        <v>0</v>
      </c>
      <c r="Y279" s="59">
        <f>X279/G273*100</f>
        <v>0</v>
      </c>
    </row>
    <row r="280" spans="1:25" ht="32.25" outlineLevel="6" thickBot="1">
      <c r="A280" s="89" t="s">
        <v>271</v>
      </c>
      <c r="B280" s="93">
        <v>951</v>
      </c>
      <c r="C280" s="94" t="s">
        <v>13</v>
      </c>
      <c r="D280" s="94" t="s">
        <v>278</v>
      </c>
      <c r="E280" s="94" t="s">
        <v>92</v>
      </c>
      <c r="F280" s="94"/>
      <c r="G280" s="145">
        <v>1064.7</v>
      </c>
      <c r="H280" s="12">
        <f t="shared" si="40"/>
        <v>0</v>
      </c>
      <c r="I280" s="12">
        <f t="shared" si="40"/>
        <v>0</v>
      </c>
      <c r="J280" s="12">
        <f t="shared" si="40"/>
        <v>0</v>
      </c>
      <c r="K280" s="12">
        <f t="shared" si="40"/>
        <v>0</v>
      </c>
      <c r="L280" s="12">
        <f t="shared" si="40"/>
        <v>0</v>
      </c>
      <c r="M280" s="12">
        <f t="shared" si="40"/>
        <v>0</v>
      </c>
      <c r="N280" s="12">
        <f t="shared" si="40"/>
        <v>0</v>
      </c>
      <c r="O280" s="12">
        <f t="shared" si="40"/>
        <v>0</v>
      </c>
      <c r="P280" s="12">
        <f t="shared" si="40"/>
        <v>0</v>
      </c>
      <c r="Q280" s="12">
        <f t="shared" si="40"/>
        <v>0</v>
      </c>
      <c r="R280" s="12">
        <f t="shared" si="40"/>
        <v>0</v>
      </c>
      <c r="S280" s="12">
        <f t="shared" si="40"/>
        <v>0</v>
      </c>
      <c r="T280" s="12">
        <f t="shared" si="40"/>
        <v>0</v>
      </c>
      <c r="U280" s="12">
        <f t="shared" si="40"/>
        <v>0</v>
      </c>
      <c r="V280" s="12">
        <f t="shared" si="40"/>
        <v>0</v>
      </c>
      <c r="W280" s="12">
        <f t="shared" si="40"/>
        <v>0</v>
      </c>
      <c r="X280" s="67">
        <f t="shared" si="40"/>
        <v>0</v>
      </c>
      <c r="Y280" s="59">
        <f>X280/G274*100</f>
        <v>0</v>
      </c>
    </row>
    <row r="281" spans="1:25" ht="48" outlineLevel="6" thickBot="1">
      <c r="A281" s="89" t="s">
        <v>273</v>
      </c>
      <c r="B281" s="93">
        <v>951</v>
      </c>
      <c r="C281" s="94" t="s">
        <v>13</v>
      </c>
      <c r="D281" s="94" t="s">
        <v>278</v>
      </c>
      <c r="E281" s="94" t="s">
        <v>93</v>
      </c>
      <c r="F281" s="94"/>
      <c r="G281" s="145">
        <v>6</v>
      </c>
      <c r="H281" s="24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42"/>
      <c r="X281" s="65">
        <v>0</v>
      </c>
      <c r="Y281" s="59">
        <f>X281/G275*100</f>
        <v>0</v>
      </c>
    </row>
    <row r="282" spans="1:25" ht="48" outlineLevel="6" thickBot="1">
      <c r="A282" s="89" t="s">
        <v>266</v>
      </c>
      <c r="B282" s="93">
        <v>951</v>
      </c>
      <c r="C282" s="94" t="s">
        <v>13</v>
      </c>
      <c r="D282" s="94" t="s">
        <v>278</v>
      </c>
      <c r="E282" s="94" t="s">
        <v>267</v>
      </c>
      <c r="F282" s="94"/>
      <c r="G282" s="145">
        <v>297.3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32.25" outlineLevel="6" thickBot="1">
      <c r="A283" s="5" t="s">
        <v>101</v>
      </c>
      <c r="B283" s="21">
        <v>951</v>
      </c>
      <c r="C283" s="6" t="s">
        <v>13</v>
      </c>
      <c r="D283" s="6" t="s">
        <v>278</v>
      </c>
      <c r="E283" s="6" t="s">
        <v>95</v>
      </c>
      <c r="F283" s="6"/>
      <c r="G283" s="150">
        <f>G284</f>
        <v>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89" t="s">
        <v>103</v>
      </c>
      <c r="B284" s="93">
        <v>951</v>
      </c>
      <c r="C284" s="94" t="s">
        <v>13</v>
      </c>
      <c r="D284" s="94" t="s">
        <v>278</v>
      </c>
      <c r="E284" s="94" t="s">
        <v>97</v>
      </c>
      <c r="F284" s="94"/>
      <c r="G284" s="145">
        <v>0</v>
      </c>
      <c r="H284" s="31">
        <f aca="true" t="shared" si="41" ref="H284:X286">H285</f>
        <v>0</v>
      </c>
      <c r="I284" s="31">
        <f t="shared" si="41"/>
        <v>0</v>
      </c>
      <c r="J284" s="31">
        <f t="shared" si="41"/>
        <v>0</v>
      </c>
      <c r="K284" s="31">
        <f t="shared" si="41"/>
        <v>0</v>
      </c>
      <c r="L284" s="31">
        <f t="shared" si="41"/>
        <v>0</v>
      </c>
      <c r="M284" s="31">
        <f t="shared" si="41"/>
        <v>0</v>
      </c>
      <c r="N284" s="31">
        <f t="shared" si="41"/>
        <v>0</v>
      </c>
      <c r="O284" s="31">
        <f t="shared" si="41"/>
        <v>0</v>
      </c>
      <c r="P284" s="31">
        <f t="shared" si="41"/>
        <v>0</v>
      </c>
      <c r="Q284" s="31">
        <f t="shared" si="41"/>
        <v>0</v>
      </c>
      <c r="R284" s="31">
        <f t="shared" si="41"/>
        <v>0</v>
      </c>
      <c r="S284" s="31">
        <f t="shared" si="41"/>
        <v>0</v>
      </c>
      <c r="T284" s="31">
        <f t="shared" si="41"/>
        <v>0</v>
      </c>
      <c r="U284" s="31">
        <f t="shared" si="41"/>
        <v>0</v>
      </c>
      <c r="V284" s="31">
        <f t="shared" si="41"/>
        <v>0</v>
      </c>
      <c r="W284" s="31">
        <f t="shared" si="41"/>
        <v>0</v>
      </c>
      <c r="X284" s="66">
        <f t="shared" si="41"/>
        <v>1409.01825</v>
      </c>
      <c r="Y284" s="59">
        <f>X284/G278*100</f>
        <v>102.99841008771931</v>
      </c>
    </row>
    <row r="285" spans="1:25" ht="19.5" outlineLevel="6" thickBot="1">
      <c r="A285" s="109" t="s">
        <v>64</v>
      </c>
      <c r="B285" s="18">
        <v>951</v>
      </c>
      <c r="C285" s="14" t="s">
        <v>45</v>
      </c>
      <c r="D285" s="14" t="s">
        <v>274</v>
      </c>
      <c r="E285" s="14" t="s">
        <v>5</v>
      </c>
      <c r="F285" s="14"/>
      <c r="G285" s="15">
        <f>G286</f>
        <v>23520</v>
      </c>
      <c r="H285" s="32">
        <f t="shared" si="41"/>
        <v>0</v>
      </c>
      <c r="I285" s="32">
        <f t="shared" si="41"/>
        <v>0</v>
      </c>
      <c r="J285" s="32">
        <f t="shared" si="41"/>
        <v>0</v>
      </c>
      <c r="K285" s="32">
        <f t="shared" si="41"/>
        <v>0</v>
      </c>
      <c r="L285" s="32">
        <f t="shared" si="41"/>
        <v>0</v>
      </c>
      <c r="M285" s="32">
        <f t="shared" si="41"/>
        <v>0</v>
      </c>
      <c r="N285" s="32">
        <f t="shared" si="41"/>
        <v>0</v>
      </c>
      <c r="O285" s="32">
        <f t="shared" si="41"/>
        <v>0</v>
      </c>
      <c r="P285" s="32">
        <f t="shared" si="41"/>
        <v>0</v>
      </c>
      <c r="Q285" s="32">
        <f t="shared" si="41"/>
        <v>0</v>
      </c>
      <c r="R285" s="32">
        <f t="shared" si="41"/>
        <v>0</v>
      </c>
      <c r="S285" s="32">
        <f t="shared" si="41"/>
        <v>0</v>
      </c>
      <c r="T285" s="32">
        <f t="shared" si="41"/>
        <v>0</v>
      </c>
      <c r="U285" s="32">
        <f t="shared" si="41"/>
        <v>0</v>
      </c>
      <c r="V285" s="32">
        <f t="shared" si="41"/>
        <v>0</v>
      </c>
      <c r="W285" s="32">
        <f t="shared" si="41"/>
        <v>0</v>
      </c>
      <c r="X285" s="67">
        <f t="shared" si="41"/>
        <v>1409.01825</v>
      </c>
      <c r="Y285" s="59">
        <f>X285/G279*100</f>
        <v>102.99841008771931</v>
      </c>
    </row>
    <row r="286" spans="1:25" ht="16.5" outlineLevel="6" thickBot="1">
      <c r="A286" s="8" t="s">
        <v>35</v>
      </c>
      <c r="B286" s="19">
        <v>951</v>
      </c>
      <c r="C286" s="9" t="s">
        <v>14</v>
      </c>
      <c r="D286" s="9" t="s">
        <v>274</v>
      </c>
      <c r="E286" s="9" t="s">
        <v>5</v>
      </c>
      <c r="F286" s="9"/>
      <c r="G286" s="10">
        <f>G287+G303+G307+G311</f>
        <v>23520</v>
      </c>
      <c r="H286" s="34">
        <f t="shared" si="41"/>
        <v>0</v>
      </c>
      <c r="I286" s="34">
        <f t="shared" si="41"/>
        <v>0</v>
      </c>
      <c r="J286" s="34">
        <f t="shared" si="41"/>
        <v>0</v>
      </c>
      <c r="K286" s="34">
        <f t="shared" si="41"/>
        <v>0</v>
      </c>
      <c r="L286" s="34">
        <f t="shared" si="41"/>
        <v>0</v>
      </c>
      <c r="M286" s="34">
        <f t="shared" si="41"/>
        <v>0</v>
      </c>
      <c r="N286" s="34">
        <f t="shared" si="41"/>
        <v>0</v>
      </c>
      <c r="O286" s="34">
        <f t="shared" si="41"/>
        <v>0</v>
      </c>
      <c r="P286" s="34">
        <f t="shared" si="41"/>
        <v>0</v>
      </c>
      <c r="Q286" s="34">
        <f t="shared" si="41"/>
        <v>0</v>
      </c>
      <c r="R286" s="34">
        <f t="shared" si="41"/>
        <v>0</v>
      </c>
      <c r="S286" s="34">
        <f t="shared" si="41"/>
        <v>0</v>
      </c>
      <c r="T286" s="34">
        <f t="shared" si="41"/>
        <v>0</v>
      </c>
      <c r="U286" s="34">
        <f t="shared" si="41"/>
        <v>0</v>
      </c>
      <c r="V286" s="34">
        <f t="shared" si="41"/>
        <v>0</v>
      </c>
      <c r="W286" s="34">
        <f t="shared" si="41"/>
        <v>0</v>
      </c>
      <c r="X286" s="68">
        <f t="shared" si="41"/>
        <v>1409.01825</v>
      </c>
      <c r="Y286" s="59">
        <f>X286/G280*100</f>
        <v>132.33946182023107</v>
      </c>
    </row>
    <row r="287" spans="1:25" ht="19.5" outlineLevel="6" thickBot="1">
      <c r="A287" s="13" t="s">
        <v>166</v>
      </c>
      <c r="B287" s="19">
        <v>951</v>
      </c>
      <c r="C287" s="11" t="s">
        <v>14</v>
      </c>
      <c r="D287" s="11" t="s">
        <v>323</v>
      </c>
      <c r="E287" s="11" t="s">
        <v>5</v>
      </c>
      <c r="F287" s="11"/>
      <c r="G287" s="12">
        <f>G288+G292</f>
        <v>23270</v>
      </c>
      <c r="H287" s="24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42"/>
      <c r="X287" s="65">
        <v>1409.01825</v>
      </c>
      <c r="Y287" s="59">
        <f>X287/G281*100</f>
        <v>23483.6375</v>
      </c>
    </row>
    <row r="288" spans="1:25" ht="19.5" outlineLevel="6" thickBot="1">
      <c r="A288" s="95" t="s">
        <v>124</v>
      </c>
      <c r="B288" s="91">
        <v>951</v>
      </c>
      <c r="C288" s="92" t="s">
        <v>14</v>
      </c>
      <c r="D288" s="92" t="s">
        <v>324</v>
      </c>
      <c r="E288" s="92" t="s">
        <v>5</v>
      </c>
      <c r="F288" s="92"/>
      <c r="G288" s="16">
        <f>G289</f>
        <v>5270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32.25" outlineLevel="6" thickBot="1">
      <c r="A289" s="79" t="s">
        <v>167</v>
      </c>
      <c r="B289" s="21">
        <v>951</v>
      </c>
      <c r="C289" s="6" t="s">
        <v>14</v>
      </c>
      <c r="D289" s="6" t="s">
        <v>325</v>
      </c>
      <c r="E289" s="6" t="s">
        <v>5</v>
      </c>
      <c r="F289" s="6"/>
      <c r="G289" s="7">
        <f>G290</f>
        <v>5270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32.25" outlineLevel="6" thickBot="1">
      <c r="A290" s="89" t="s">
        <v>101</v>
      </c>
      <c r="B290" s="93">
        <v>951</v>
      </c>
      <c r="C290" s="94" t="s">
        <v>14</v>
      </c>
      <c r="D290" s="94" t="s">
        <v>325</v>
      </c>
      <c r="E290" s="94" t="s">
        <v>95</v>
      </c>
      <c r="F290" s="94"/>
      <c r="G290" s="99">
        <f>G291</f>
        <v>5270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32.25" outlineLevel="6" thickBot="1">
      <c r="A291" s="89" t="s">
        <v>103</v>
      </c>
      <c r="B291" s="93">
        <v>951</v>
      </c>
      <c r="C291" s="94" t="s">
        <v>14</v>
      </c>
      <c r="D291" s="94" t="s">
        <v>325</v>
      </c>
      <c r="E291" s="94" t="s">
        <v>97</v>
      </c>
      <c r="F291" s="94"/>
      <c r="G291" s="99">
        <v>5270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32.25" outlineLevel="6" thickBot="1">
      <c r="A292" s="115" t="s">
        <v>168</v>
      </c>
      <c r="B292" s="91">
        <v>951</v>
      </c>
      <c r="C292" s="92" t="s">
        <v>14</v>
      </c>
      <c r="D292" s="92" t="s">
        <v>326</v>
      </c>
      <c r="E292" s="92" t="s">
        <v>5</v>
      </c>
      <c r="F292" s="92"/>
      <c r="G292" s="16">
        <f>G293+G297+G300</f>
        <v>18000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32.25" outlineLevel="6" thickBot="1">
      <c r="A293" s="5" t="s">
        <v>169</v>
      </c>
      <c r="B293" s="21">
        <v>951</v>
      </c>
      <c r="C293" s="6" t="s">
        <v>14</v>
      </c>
      <c r="D293" s="6" t="s">
        <v>327</v>
      </c>
      <c r="E293" s="6" t="s">
        <v>5</v>
      </c>
      <c r="F293" s="6"/>
      <c r="G293" s="7">
        <f>G294</f>
        <v>10000</v>
      </c>
      <c r="H293" s="29">
        <f aca="true" t="shared" si="42" ref="H293:X293">H294</f>
        <v>0</v>
      </c>
      <c r="I293" s="29">
        <f t="shared" si="42"/>
        <v>0</v>
      </c>
      <c r="J293" s="29">
        <f t="shared" si="42"/>
        <v>0</v>
      </c>
      <c r="K293" s="29">
        <f t="shared" si="42"/>
        <v>0</v>
      </c>
      <c r="L293" s="29">
        <f t="shared" si="42"/>
        <v>0</v>
      </c>
      <c r="M293" s="29">
        <f t="shared" si="42"/>
        <v>0</v>
      </c>
      <c r="N293" s="29">
        <f t="shared" si="42"/>
        <v>0</v>
      </c>
      <c r="O293" s="29">
        <f t="shared" si="42"/>
        <v>0</v>
      </c>
      <c r="P293" s="29">
        <f t="shared" si="42"/>
        <v>0</v>
      </c>
      <c r="Q293" s="29">
        <f t="shared" si="42"/>
        <v>0</v>
      </c>
      <c r="R293" s="29">
        <f t="shared" si="42"/>
        <v>0</v>
      </c>
      <c r="S293" s="29">
        <f t="shared" si="42"/>
        <v>0</v>
      </c>
      <c r="T293" s="29">
        <f t="shared" si="42"/>
        <v>0</v>
      </c>
      <c r="U293" s="29">
        <f t="shared" si="42"/>
        <v>0</v>
      </c>
      <c r="V293" s="29">
        <f t="shared" si="42"/>
        <v>0</v>
      </c>
      <c r="W293" s="29">
        <f t="shared" si="42"/>
        <v>0</v>
      </c>
      <c r="X293" s="73">
        <f t="shared" si="42"/>
        <v>669.14176</v>
      </c>
      <c r="Y293" s="59">
        <f>X293/G287*100</f>
        <v>2.875555479157714</v>
      </c>
    </row>
    <row r="294" spans="1:25" ht="16.5" outlineLevel="6" thickBot="1">
      <c r="A294" s="89" t="s">
        <v>123</v>
      </c>
      <c r="B294" s="93">
        <v>951</v>
      </c>
      <c r="C294" s="94" t="s">
        <v>14</v>
      </c>
      <c r="D294" s="94" t="s">
        <v>327</v>
      </c>
      <c r="E294" s="94" t="s">
        <v>122</v>
      </c>
      <c r="F294" s="94"/>
      <c r="G294" s="99">
        <f>G295+G296</f>
        <v>10000</v>
      </c>
      <c r="H294" s="10">
        <f aca="true" t="shared" si="43" ref="H294:X294">H309</f>
        <v>0</v>
      </c>
      <c r="I294" s="10">
        <f t="shared" si="43"/>
        <v>0</v>
      </c>
      <c r="J294" s="10">
        <f t="shared" si="43"/>
        <v>0</v>
      </c>
      <c r="K294" s="10">
        <f t="shared" si="43"/>
        <v>0</v>
      </c>
      <c r="L294" s="10">
        <f t="shared" si="43"/>
        <v>0</v>
      </c>
      <c r="M294" s="10">
        <f t="shared" si="43"/>
        <v>0</v>
      </c>
      <c r="N294" s="10">
        <f t="shared" si="43"/>
        <v>0</v>
      </c>
      <c r="O294" s="10">
        <f t="shared" si="43"/>
        <v>0</v>
      </c>
      <c r="P294" s="10">
        <f t="shared" si="43"/>
        <v>0</v>
      </c>
      <c r="Q294" s="10">
        <f t="shared" si="43"/>
        <v>0</v>
      </c>
      <c r="R294" s="10">
        <f t="shared" si="43"/>
        <v>0</v>
      </c>
      <c r="S294" s="10">
        <f t="shared" si="43"/>
        <v>0</v>
      </c>
      <c r="T294" s="10">
        <f t="shared" si="43"/>
        <v>0</v>
      </c>
      <c r="U294" s="10">
        <f t="shared" si="43"/>
        <v>0</v>
      </c>
      <c r="V294" s="10">
        <f t="shared" si="43"/>
        <v>0</v>
      </c>
      <c r="W294" s="10">
        <f t="shared" si="43"/>
        <v>0</v>
      </c>
      <c r="X294" s="66">
        <f t="shared" si="43"/>
        <v>669.14176</v>
      </c>
      <c r="Y294" s="59">
        <f>X294/G288*100</f>
        <v>12.697187096774194</v>
      </c>
    </row>
    <row r="295" spans="1:25" ht="48" outlineLevel="6" thickBot="1">
      <c r="A295" s="100" t="s">
        <v>213</v>
      </c>
      <c r="B295" s="93">
        <v>951</v>
      </c>
      <c r="C295" s="94" t="s">
        <v>14</v>
      </c>
      <c r="D295" s="94" t="s">
        <v>327</v>
      </c>
      <c r="E295" s="94" t="s">
        <v>89</v>
      </c>
      <c r="F295" s="94"/>
      <c r="G295" s="99">
        <v>10000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97" t="s">
        <v>87</v>
      </c>
      <c r="B296" s="93">
        <v>951</v>
      </c>
      <c r="C296" s="94" t="s">
        <v>14</v>
      </c>
      <c r="D296" s="94" t="s">
        <v>336</v>
      </c>
      <c r="E296" s="94" t="s">
        <v>88</v>
      </c>
      <c r="F296" s="94"/>
      <c r="G296" s="99">
        <v>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32.25" outlineLevel="6" thickBot="1">
      <c r="A297" s="5" t="s">
        <v>170</v>
      </c>
      <c r="B297" s="21">
        <v>951</v>
      </c>
      <c r="C297" s="6" t="s">
        <v>14</v>
      </c>
      <c r="D297" s="6" t="s">
        <v>328</v>
      </c>
      <c r="E297" s="6" t="s">
        <v>5</v>
      </c>
      <c r="F297" s="6"/>
      <c r="G297" s="7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34.5" customHeight="1" outlineLevel="6" thickBot="1">
      <c r="A298" s="89" t="s">
        <v>123</v>
      </c>
      <c r="B298" s="93">
        <v>951</v>
      </c>
      <c r="C298" s="94" t="s">
        <v>14</v>
      </c>
      <c r="D298" s="94" t="s">
        <v>328</v>
      </c>
      <c r="E298" s="94" t="s">
        <v>122</v>
      </c>
      <c r="F298" s="94"/>
      <c r="G298" s="99">
        <f>G299</f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48" outlineLevel="6" thickBot="1">
      <c r="A299" s="100" t="s">
        <v>213</v>
      </c>
      <c r="B299" s="93">
        <v>951</v>
      </c>
      <c r="C299" s="94" t="s">
        <v>14</v>
      </c>
      <c r="D299" s="94" t="s">
        <v>328</v>
      </c>
      <c r="E299" s="94" t="s">
        <v>89</v>
      </c>
      <c r="F299" s="94"/>
      <c r="G299" s="99">
        <v>8000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32.25" outlineLevel="6" thickBot="1">
      <c r="A300" s="79" t="s">
        <v>261</v>
      </c>
      <c r="B300" s="21">
        <v>951</v>
      </c>
      <c r="C300" s="6" t="s">
        <v>14</v>
      </c>
      <c r="D300" s="6" t="s">
        <v>329</v>
      </c>
      <c r="E300" s="6" t="s">
        <v>5</v>
      </c>
      <c r="F300" s="6"/>
      <c r="G300" s="7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16.5" outlineLevel="6" thickBot="1">
      <c r="A301" s="89" t="s">
        <v>123</v>
      </c>
      <c r="B301" s="93">
        <v>951</v>
      </c>
      <c r="C301" s="94" t="s">
        <v>14</v>
      </c>
      <c r="D301" s="94" t="s">
        <v>329</v>
      </c>
      <c r="E301" s="94" t="s">
        <v>122</v>
      </c>
      <c r="F301" s="94"/>
      <c r="G301" s="99">
        <f>G302</f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48" outlineLevel="6" thickBot="1">
      <c r="A302" s="100" t="s">
        <v>213</v>
      </c>
      <c r="B302" s="93">
        <v>951</v>
      </c>
      <c r="C302" s="94" t="s">
        <v>14</v>
      </c>
      <c r="D302" s="94" t="s">
        <v>329</v>
      </c>
      <c r="E302" s="94" t="s">
        <v>89</v>
      </c>
      <c r="F302" s="94"/>
      <c r="G302" s="99">
        <v>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8" t="s">
        <v>243</v>
      </c>
      <c r="B303" s="19">
        <v>951</v>
      </c>
      <c r="C303" s="9" t="s">
        <v>14</v>
      </c>
      <c r="D303" s="9" t="s">
        <v>330</v>
      </c>
      <c r="E303" s="9" t="s">
        <v>5</v>
      </c>
      <c r="F303" s="9"/>
      <c r="G303" s="10">
        <f>G304</f>
        <v>100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79" t="s">
        <v>171</v>
      </c>
      <c r="B304" s="21">
        <v>951</v>
      </c>
      <c r="C304" s="6" t="s">
        <v>14</v>
      </c>
      <c r="D304" s="6" t="s">
        <v>331</v>
      </c>
      <c r="E304" s="6" t="s">
        <v>5</v>
      </c>
      <c r="F304" s="6"/>
      <c r="G304" s="7">
        <f>G305</f>
        <v>100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32.25" outlineLevel="6" thickBot="1">
      <c r="A305" s="89" t="s">
        <v>101</v>
      </c>
      <c r="B305" s="93">
        <v>951</v>
      </c>
      <c r="C305" s="94" t="s">
        <v>14</v>
      </c>
      <c r="D305" s="94" t="s">
        <v>331</v>
      </c>
      <c r="E305" s="94" t="s">
        <v>95</v>
      </c>
      <c r="F305" s="94"/>
      <c r="G305" s="99">
        <f>G306</f>
        <v>100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32.25" outlineLevel="6" thickBot="1">
      <c r="A306" s="89" t="s">
        <v>103</v>
      </c>
      <c r="B306" s="93">
        <v>951</v>
      </c>
      <c r="C306" s="94" t="s">
        <v>14</v>
      </c>
      <c r="D306" s="94" t="s">
        <v>331</v>
      </c>
      <c r="E306" s="94" t="s">
        <v>97</v>
      </c>
      <c r="F306" s="94"/>
      <c r="G306" s="99">
        <v>100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6.5" outlineLevel="6" thickBot="1">
      <c r="A307" s="8" t="s">
        <v>244</v>
      </c>
      <c r="B307" s="19">
        <v>951</v>
      </c>
      <c r="C307" s="9" t="s">
        <v>14</v>
      </c>
      <c r="D307" s="9" t="s">
        <v>332</v>
      </c>
      <c r="E307" s="9" t="s">
        <v>5</v>
      </c>
      <c r="F307" s="9"/>
      <c r="G307" s="10">
        <f>G308</f>
        <v>100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79" t="s">
        <v>172</v>
      </c>
      <c r="B308" s="21">
        <v>951</v>
      </c>
      <c r="C308" s="6" t="s">
        <v>14</v>
      </c>
      <c r="D308" s="6" t="s">
        <v>333</v>
      </c>
      <c r="E308" s="6" t="s">
        <v>5</v>
      </c>
      <c r="F308" s="6"/>
      <c r="G308" s="7">
        <f>G309</f>
        <v>100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32.25" outlineLevel="6" thickBot="1">
      <c r="A309" s="89" t="s">
        <v>101</v>
      </c>
      <c r="B309" s="93">
        <v>951</v>
      </c>
      <c r="C309" s="94" t="s">
        <v>14</v>
      </c>
      <c r="D309" s="94" t="s">
        <v>333</v>
      </c>
      <c r="E309" s="94" t="s">
        <v>95</v>
      </c>
      <c r="F309" s="94"/>
      <c r="G309" s="99">
        <f>G310</f>
        <v>100</v>
      </c>
      <c r="H309" s="12">
        <f aca="true" t="shared" si="44" ref="H309:X309">H310</f>
        <v>0</v>
      </c>
      <c r="I309" s="12">
        <f t="shared" si="44"/>
        <v>0</v>
      </c>
      <c r="J309" s="12">
        <f t="shared" si="44"/>
        <v>0</v>
      </c>
      <c r="K309" s="12">
        <f t="shared" si="44"/>
        <v>0</v>
      </c>
      <c r="L309" s="12">
        <f t="shared" si="44"/>
        <v>0</v>
      </c>
      <c r="M309" s="12">
        <f t="shared" si="44"/>
        <v>0</v>
      </c>
      <c r="N309" s="12">
        <f t="shared" si="44"/>
        <v>0</v>
      </c>
      <c r="O309" s="12">
        <f t="shared" si="44"/>
        <v>0</v>
      </c>
      <c r="P309" s="12">
        <f t="shared" si="44"/>
        <v>0</v>
      </c>
      <c r="Q309" s="12">
        <f t="shared" si="44"/>
        <v>0</v>
      </c>
      <c r="R309" s="12">
        <f t="shared" si="44"/>
        <v>0</v>
      </c>
      <c r="S309" s="12">
        <f t="shared" si="44"/>
        <v>0</v>
      </c>
      <c r="T309" s="12">
        <f t="shared" si="44"/>
        <v>0</v>
      </c>
      <c r="U309" s="12">
        <f t="shared" si="44"/>
        <v>0</v>
      </c>
      <c r="V309" s="12">
        <f t="shared" si="44"/>
        <v>0</v>
      </c>
      <c r="W309" s="12">
        <f t="shared" si="44"/>
        <v>0</v>
      </c>
      <c r="X309" s="67">
        <f t="shared" si="44"/>
        <v>669.14176</v>
      </c>
      <c r="Y309" s="59">
        <f>X309/G303*100</f>
        <v>669.14176</v>
      </c>
    </row>
    <row r="310" spans="1:25" ht="32.25" outlineLevel="6" thickBot="1">
      <c r="A310" s="89" t="s">
        <v>103</v>
      </c>
      <c r="B310" s="93">
        <v>951</v>
      </c>
      <c r="C310" s="94" t="s">
        <v>14</v>
      </c>
      <c r="D310" s="94" t="s">
        <v>333</v>
      </c>
      <c r="E310" s="94" t="s">
        <v>97</v>
      </c>
      <c r="F310" s="94"/>
      <c r="G310" s="99">
        <v>100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669.14176</v>
      </c>
      <c r="Y310" s="59">
        <f>X310/G304*100</f>
        <v>669.14176</v>
      </c>
    </row>
    <row r="311" spans="1:25" ht="19.5" outlineLevel="6" thickBot="1">
      <c r="A311" s="8" t="s">
        <v>245</v>
      </c>
      <c r="B311" s="19">
        <v>951</v>
      </c>
      <c r="C311" s="9" t="s">
        <v>14</v>
      </c>
      <c r="D311" s="9" t="s">
        <v>334</v>
      </c>
      <c r="E311" s="9" t="s">
        <v>5</v>
      </c>
      <c r="F311" s="9"/>
      <c r="G311" s="10">
        <f>G312</f>
        <v>50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79" t="s">
        <v>173</v>
      </c>
      <c r="B312" s="21">
        <v>951</v>
      </c>
      <c r="C312" s="6" t="s">
        <v>14</v>
      </c>
      <c r="D312" s="6" t="s">
        <v>335</v>
      </c>
      <c r="E312" s="6" t="s">
        <v>5</v>
      </c>
      <c r="F312" s="6"/>
      <c r="G312" s="7">
        <f>G313</f>
        <v>50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9" t="s">
        <v>101</v>
      </c>
      <c r="B313" s="93">
        <v>951</v>
      </c>
      <c r="C313" s="94" t="s">
        <v>14</v>
      </c>
      <c r="D313" s="94" t="s">
        <v>335</v>
      </c>
      <c r="E313" s="94" t="s">
        <v>95</v>
      </c>
      <c r="F313" s="94"/>
      <c r="G313" s="99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89" t="s">
        <v>103</v>
      </c>
      <c r="B314" s="93">
        <v>951</v>
      </c>
      <c r="C314" s="94" t="s">
        <v>14</v>
      </c>
      <c r="D314" s="94" t="s">
        <v>335</v>
      </c>
      <c r="E314" s="94" t="s">
        <v>97</v>
      </c>
      <c r="F314" s="94"/>
      <c r="G314" s="99"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109" t="s">
        <v>44</v>
      </c>
      <c r="B315" s="18">
        <v>951</v>
      </c>
      <c r="C315" s="14" t="s">
        <v>43</v>
      </c>
      <c r="D315" s="14" t="s">
        <v>274</v>
      </c>
      <c r="E315" s="14" t="s">
        <v>5</v>
      </c>
      <c r="F315" s="14"/>
      <c r="G315" s="15">
        <f>G316+G322+G331</f>
        <v>2094.3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9.5" outlineLevel="6" thickBot="1">
      <c r="A316" s="125" t="s">
        <v>36</v>
      </c>
      <c r="B316" s="18">
        <v>951</v>
      </c>
      <c r="C316" s="39" t="s">
        <v>15</v>
      </c>
      <c r="D316" s="39" t="s">
        <v>274</v>
      </c>
      <c r="E316" s="39" t="s">
        <v>5</v>
      </c>
      <c r="F316" s="39"/>
      <c r="G316" s="120">
        <f>G317</f>
        <v>764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113" t="s">
        <v>138</v>
      </c>
      <c r="B317" s="19">
        <v>951</v>
      </c>
      <c r="C317" s="9" t="s">
        <v>15</v>
      </c>
      <c r="D317" s="9" t="s">
        <v>275</v>
      </c>
      <c r="E317" s="9" t="s">
        <v>5</v>
      </c>
      <c r="F317" s="9"/>
      <c r="G317" s="10">
        <f>G318</f>
        <v>764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5.25" customHeight="1" outlineLevel="6" thickBot="1">
      <c r="A318" s="113" t="s">
        <v>139</v>
      </c>
      <c r="B318" s="19">
        <v>951</v>
      </c>
      <c r="C318" s="11" t="s">
        <v>15</v>
      </c>
      <c r="D318" s="11" t="s">
        <v>276</v>
      </c>
      <c r="E318" s="11" t="s">
        <v>5</v>
      </c>
      <c r="F318" s="11"/>
      <c r="G318" s="12">
        <f>G319</f>
        <v>764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95" t="s">
        <v>174</v>
      </c>
      <c r="B319" s="91">
        <v>951</v>
      </c>
      <c r="C319" s="92" t="s">
        <v>15</v>
      </c>
      <c r="D319" s="92" t="s">
        <v>337</v>
      </c>
      <c r="E319" s="92" t="s">
        <v>5</v>
      </c>
      <c r="F319" s="92"/>
      <c r="G319" s="16">
        <f>G320</f>
        <v>764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5" t="s">
        <v>127</v>
      </c>
      <c r="B320" s="21">
        <v>951</v>
      </c>
      <c r="C320" s="6" t="s">
        <v>15</v>
      </c>
      <c r="D320" s="6" t="s">
        <v>337</v>
      </c>
      <c r="E320" s="6" t="s">
        <v>125</v>
      </c>
      <c r="F320" s="6"/>
      <c r="G320" s="7">
        <f>G321</f>
        <v>764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89" t="s">
        <v>128</v>
      </c>
      <c r="B321" s="93">
        <v>951</v>
      </c>
      <c r="C321" s="94" t="s">
        <v>15</v>
      </c>
      <c r="D321" s="94" t="s">
        <v>337</v>
      </c>
      <c r="E321" s="94" t="s">
        <v>126</v>
      </c>
      <c r="F321" s="94"/>
      <c r="G321" s="99">
        <v>764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9.5" outlineLevel="6" thickBot="1">
      <c r="A322" s="125" t="s">
        <v>37</v>
      </c>
      <c r="B322" s="18">
        <v>951</v>
      </c>
      <c r="C322" s="39" t="s">
        <v>16</v>
      </c>
      <c r="D322" s="39" t="s">
        <v>274</v>
      </c>
      <c r="E322" s="39" t="s">
        <v>5</v>
      </c>
      <c r="F322" s="39"/>
      <c r="G322" s="120">
        <f>G323+G327</f>
        <v>1280.3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" t="s">
        <v>246</v>
      </c>
      <c r="B323" s="19">
        <v>951</v>
      </c>
      <c r="C323" s="9" t="s">
        <v>16</v>
      </c>
      <c r="D323" s="9" t="s">
        <v>338</v>
      </c>
      <c r="E323" s="9" t="s">
        <v>5</v>
      </c>
      <c r="F323" s="9"/>
      <c r="G323" s="10">
        <f>G324</f>
        <v>1280.3</v>
      </c>
      <c r="H323" s="29">
        <f aca="true" t="shared" si="45" ref="H323:X323">H324+H329</f>
        <v>0</v>
      </c>
      <c r="I323" s="29">
        <f t="shared" si="45"/>
        <v>0</v>
      </c>
      <c r="J323" s="29">
        <f t="shared" si="45"/>
        <v>0</v>
      </c>
      <c r="K323" s="29">
        <f t="shared" si="45"/>
        <v>0</v>
      </c>
      <c r="L323" s="29">
        <f t="shared" si="45"/>
        <v>0</v>
      </c>
      <c r="M323" s="29">
        <f t="shared" si="45"/>
        <v>0</v>
      </c>
      <c r="N323" s="29">
        <f t="shared" si="45"/>
        <v>0</v>
      </c>
      <c r="O323" s="29">
        <f t="shared" si="45"/>
        <v>0</v>
      </c>
      <c r="P323" s="29">
        <f t="shared" si="45"/>
        <v>0</v>
      </c>
      <c r="Q323" s="29">
        <f t="shared" si="45"/>
        <v>0</v>
      </c>
      <c r="R323" s="29">
        <f t="shared" si="45"/>
        <v>0</v>
      </c>
      <c r="S323" s="29">
        <f t="shared" si="45"/>
        <v>0</v>
      </c>
      <c r="T323" s="29">
        <f t="shared" si="45"/>
        <v>0</v>
      </c>
      <c r="U323" s="29">
        <f t="shared" si="45"/>
        <v>0</v>
      </c>
      <c r="V323" s="29">
        <f t="shared" si="45"/>
        <v>0</v>
      </c>
      <c r="W323" s="29">
        <f t="shared" si="45"/>
        <v>0</v>
      </c>
      <c r="X323" s="73">
        <f t="shared" si="45"/>
        <v>241.07674</v>
      </c>
      <c r="Y323" s="59">
        <f>X323/G317*100</f>
        <v>31.554547120418846</v>
      </c>
    </row>
    <row r="324" spans="1:25" ht="32.25" outlineLevel="6" thickBot="1">
      <c r="A324" s="115" t="s">
        <v>175</v>
      </c>
      <c r="B324" s="91">
        <v>951</v>
      </c>
      <c r="C324" s="92" t="s">
        <v>16</v>
      </c>
      <c r="D324" s="92" t="s">
        <v>339</v>
      </c>
      <c r="E324" s="92" t="s">
        <v>5</v>
      </c>
      <c r="F324" s="92"/>
      <c r="G324" s="16">
        <f>G325</f>
        <v>1280.3</v>
      </c>
      <c r="H324" s="31">
        <f aca="true" t="shared" si="46" ref="H324:X326">H325</f>
        <v>0</v>
      </c>
      <c r="I324" s="31">
        <f t="shared" si="46"/>
        <v>0</v>
      </c>
      <c r="J324" s="31">
        <f t="shared" si="46"/>
        <v>0</v>
      </c>
      <c r="K324" s="31">
        <f t="shared" si="46"/>
        <v>0</v>
      </c>
      <c r="L324" s="31">
        <f t="shared" si="46"/>
        <v>0</v>
      </c>
      <c r="M324" s="31">
        <f t="shared" si="46"/>
        <v>0</v>
      </c>
      <c r="N324" s="31">
        <f t="shared" si="46"/>
        <v>0</v>
      </c>
      <c r="O324" s="31">
        <f t="shared" si="46"/>
        <v>0</v>
      </c>
      <c r="P324" s="31">
        <f t="shared" si="46"/>
        <v>0</v>
      </c>
      <c r="Q324" s="31">
        <f t="shared" si="46"/>
        <v>0</v>
      </c>
      <c r="R324" s="31">
        <f t="shared" si="46"/>
        <v>0</v>
      </c>
      <c r="S324" s="31">
        <f t="shared" si="46"/>
        <v>0</v>
      </c>
      <c r="T324" s="31">
        <f t="shared" si="46"/>
        <v>0</v>
      </c>
      <c r="U324" s="31">
        <f t="shared" si="46"/>
        <v>0</v>
      </c>
      <c r="V324" s="31">
        <f t="shared" si="46"/>
        <v>0</v>
      </c>
      <c r="W324" s="31">
        <f t="shared" si="46"/>
        <v>0</v>
      </c>
      <c r="X324" s="66">
        <f t="shared" si="46"/>
        <v>178.07376</v>
      </c>
      <c r="Y324" s="59">
        <f>X324/G318*100</f>
        <v>23.308083769633505</v>
      </c>
    </row>
    <row r="325" spans="1:25" ht="32.25" outlineLevel="6" thickBot="1">
      <c r="A325" s="5" t="s">
        <v>108</v>
      </c>
      <c r="B325" s="21">
        <v>951</v>
      </c>
      <c r="C325" s="6" t="s">
        <v>16</v>
      </c>
      <c r="D325" s="6" t="s">
        <v>339</v>
      </c>
      <c r="E325" s="6" t="s">
        <v>107</v>
      </c>
      <c r="F325" s="6"/>
      <c r="G325" s="7">
        <f>G326</f>
        <v>1280.3</v>
      </c>
      <c r="H325" s="32">
        <f t="shared" si="46"/>
        <v>0</v>
      </c>
      <c r="I325" s="32">
        <f t="shared" si="46"/>
        <v>0</v>
      </c>
      <c r="J325" s="32">
        <f t="shared" si="46"/>
        <v>0</v>
      </c>
      <c r="K325" s="32">
        <f t="shared" si="46"/>
        <v>0</v>
      </c>
      <c r="L325" s="32">
        <f t="shared" si="46"/>
        <v>0</v>
      </c>
      <c r="M325" s="32">
        <f t="shared" si="46"/>
        <v>0</v>
      </c>
      <c r="N325" s="32">
        <f t="shared" si="46"/>
        <v>0</v>
      </c>
      <c r="O325" s="32">
        <f t="shared" si="46"/>
        <v>0</v>
      </c>
      <c r="P325" s="32">
        <f t="shared" si="46"/>
        <v>0</v>
      </c>
      <c r="Q325" s="32">
        <f t="shared" si="46"/>
        <v>0</v>
      </c>
      <c r="R325" s="32">
        <f t="shared" si="46"/>
        <v>0</v>
      </c>
      <c r="S325" s="32">
        <f t="shared" si="46"/>
        <v>0</v>
      </c>
      <c r="T325" s="32">
        <f t="shared" si="46"/>
        <v>0</v>
      </c>
      <c r="U325" s="32">
        <f t="shared" si="46"/>
        <v>0</v>
      </c>
      <c r="V325" s="32">
        <f t="shared" si="46"/>
        <v>0</v>
      </c>
      <c r="W325" s="32">
        <f t="shared" si="46"/>
        <v>0</v>
      </c>
      <c r="X325" s="67">
        <f t="shared" si="46"/>
        <v>178.07376</v>
      </c>
      <c r="Y325" s="59">
        <f>X325/G319*100</f>
        <v>23.308083769633505</v>
      </c>
    </row>
    <row r="326" spans="1:25" ht="16.5" outlineLevel="6" thickBot="1">
      <c r="A326" s="89" t="s">
        <v>130</v>
      </c>
      <c r="B326" s="93">
        <v>951</v>
      </c>
      <c r="C326" s="94" t="s">
        <v>16</v>
      </c>
      <c r="D326" s="94" t="s">
        <v>339</v>
      </c>
      <c r="E326" s="94" t="s">
        <v>129</v>
      </c>
      <c r="F326" s="94"/>
      <c r="G326" s="99">
        <v>1280.3</v>
      </c>
      <c r="H326" s="34">
        <f t="shared" si="46"/>
        <v>0</v>
      </c>
      <c r="I326" s="34">
        <f t="shared" si="46"/>
        <v>0</v>
      </c>
      <c r="J326" s="34">
        <f t="shared" si="46"/>
        <v>0</v>
      </c>
      <c r="K326" s="34">
        <f t="shared" si="46"/>
        <v>0</v>
      </c>
      <c r="L326" s="34">
        <f t="shared" si="46"/>
        <v>0</v>
      </c>
      <c r="M326" s="34">
        <f t="shared" si="46"/>
        <v>0</v>
      </c>
      <c r="N326" s="34">
        <f t="shared" si="46"/>
        <v>0</v>
      </c>
      <c r="O326" s="34">
        <f t="shared" si="46"/>
        <v>0</v>
      </c>
      <c r="P326" s="34">
        <f t="shared" si="46"/>
        <v>0</v>
      </c>
      <c r="Q326" s="34">
        <f t="shared" si="46"/>
        <v>0</v>
      </c>
      <c r="R326" s="34">
        <f t="shared" si="46"/>
        <v>0</v>
      </c>
      <c r="S326" s="34">
        <f t="shared" si="46"/>
        <v>0</v>
      </c>
      <c r="T326" s="34">
        <f t="shared" si="46"/>
        <v>0</v>
      </c>
      <c r="U326" s="34">
        <f t="shared" si="46"/>
        <v>0</v>
      </c>
      <c r="V326" s="34">
        <f t="shared" si="46"/>
        <v>0</v>
      </c>
      <c r="W326" s="34">
        <f t="shared" si="46"/>
        <v>0</v>
      </c>
      <c r="X326" s="68">
        <f t="shared" si="46"/>
        <v>178.07376</v>
      </c>
      <c r="Y326" s="59">
        <f>X326/G320*100</f>
        <v>23.308083769633505</v>
      </c>
    </row>
    <row r="327" spans="1:25" ht="19.5" outlineLevel="6" thickBot="1">
      <c r="A327" s="8" t="s">
        <v>176</v>
      </c>
      <c r="B327" s="19">
        <v>951</v>
      </c>
      <c r="C327" s="9" t="s">
        <v>16</v>
      </c>
      <c r="D327" s="9" t="s">
        <v>340</v>
      </c>
      <c r="E327" s="9" t="s">
        <v>5</v>
      </c>
      <c r="F327" s="9"/>
      <c r="G327" s="10">
        <f>G328</f>
        <v>0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178.07376</v>
      </c>
      <c r="Y327" s="59">
        <f>X327/G321*100</f>
        <v>23.308083769633505</v>
      </c>
    </row>
    <row r="328" spans="1:25" ht="32.25" outlineLevel="6" thickBot="1">
      <c r="A328" s="115" t="s">
        <v>175</v>
      </c>
      <c r="B328" s="91">
        <v>951</v>
      </c>
      <c r="C328" s="92" t="s">
        <v>16</v>
      </c>
      <c r="D328" s="92" t="s">
        <v>341</v>
      </c>
      <c r="E328" s="92" t="s">
        <v>5</v>
      </c>
      <c r="F328" s="92"/>
      <c r="G328" s="16">
        <f>G329</f>
        <v>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5" t="s">
        <v>108</v>
      </c>
      <c r="B329" s="21">
        <v>951</v>
      </c>
      <c r="C329" s="6" t="s">
        <v>16</v>
      </c>
      <c r="D329" s="6" t="s">
        <v>341</v>
      </c>
      <c r="E329" s="6" t="s">
        <v>107</v>
      </c>
      <c r="F329" s="6"/>
      <c r="G329" s="7">
        <f>G330</f>
        <v>0</v>
      </c>
      <c r="H329" s="31">
        <f aca="true" t="shared" si="47" ref="H329:X330">H330</f>
        <v>0</v>
      </c>
      <c r="I329" s="31">
        <f t="shared" si="47"/>
        <v>0</v>
      </c>
      <c r="J329" s="31">
        <f t="shared" si="47"/>
        <v>0</v>
      </c>
      <c r="K329" s="31">
        <f t="shared" si="47"/>
        <v>0</v>
      </c>
      <c r="L329" s="31">
        <f t="shared" si="47"/>
        <v>0</v>
      </c>
      <c r="M329" s="31">
        <f t="shared" si="47"/>
        <v>0</v>
      </c>
      <c r="N329" s="31">
        <f t="shared" si="47"/>
        <v>0</v>
      </c>
      <c r="O329" s="31">
        <f t="shared" si="47"/>
        <v>0</v>
      </c>
      <c r="P329" s="31">
        <f t="shared" si="47"/>
        <v>0</v>
      </c>
      <c r="Q329" s="31">
        <f t="shared" si="47"/>
        <v>0</v>
      </c>
      <c r="R329" s="31">
        <f t="shared" si="47"/>
        <v>0</v>
      </c>
      <c r="S329" s="31">
        <f t="shared" si="47"/>
        <v>0</v>
      </c>
      <c r="T329" s="31">
        <f t="shared" si="47"/>
        <v>0</v>
      </c>
      <c r="U329" s="31">
        <f t="shared" si="47"/>
        <v>0</v>
      </c>
      <c r="V329" s="31">
        <f t="shared" si="47"/>
        <v>0</v>
      </c>
      <c r="W329" s="31">
        <f t="shared" si="47"/>
        <v>0</v>
      </c>
      <c r="X329" s="66">
        <f t="shared" si="47"/>
        <v>63.00298</v>
      </c>
      <c r="Y329" s="59">
        <f>X329/G323*100</f>
        <v>4.920954463797548</v>
      </c>
    </row>
    <row r="330" spans="1:25" ht="16.5" outlineLevel="6" thickBot="1">
      <c r="A330" s="89" t="s">
        <v>130</v>
      </c>
      <c r="B330" s="93">
        <v>951</v>
      </c>
      <c r="C330" s="94" t="s">
        <v>16</v>
      </c>
      <c r="D330" s="94" t="s">
        <v>341</v>
      </c>
      <c r="E330" s="94" t="s">
        <v>129</v>
      </c>
      <c r="F330" s="94"/>
      <c r="G330" s="99">
        <v>0</v>
      </c>
      <c r="H330" s="32">
        <f t="shared" si="47"/>
        <v>0</v>
      </c>
      <c r="I330" s="32">
        <f t="shared" si="47"/>
        <v>0</v>
      </c>
      <c r="J330" s="32">
        <f t="shared" si="47"/>
        <v>0</v>
      </c>
      <c r="K330" s="32">
        <f t="shared" si="47"/>
        <v>0</v>
      </c>
      <c r="L330" s="32">
        <f t="shared" si="47"/>
        <v>0</v>
      </c>
      <c r="M330" s="32">
        <f t="shared" si="47"/>
        <v>0</v>
      </c>
      <c r="N330" s="32">
        <f t="shared" si="47"/>
        <v>0</v>
      </c>
      <c r="O330" s="32">
        <f t="shared" si="47"/>
        <v>0</v>
      </c>
      <c r="P330" s="32">
        <f t="shared" si="47"/>
        <v>0</v>
      </c>
      <c r="Q330" s="32">
        <f t="shared" si="47"/>
        <v>0</v>
      </c>
      <c r="R330" s="32">
        <f t="shared" si="47"/>
        <v>0</v>
      </c>
      <c r="S330" s="32">
        <f t="shared" si="47"/>
        <v>0</v>
      </c>
      <c r="T330" s="32">
        <f t="shared" si="47"/>
        <v>0</v>
      </c>
      <c r="U330" s="32">
        <f t="shared" si="47"/>
        <v>0</v>
      </c>
      <c r="V330" s="32">
        <f t="shared" si="47"/>
        <v>0</v>
      </c>
      <c r="W330" s="32">
        <f t="shared" si="47"/>
        <v>0</v>
      </c>
      <c r="X330" s="67">
        <f t="shared" si="47"/>
        <v>63.00298</v>
      </c>
      <c r="Y330" s="59">
        <f>X330/G324*100</f>
        <v>4.920954463797548</v>
      </c>
    </row>
    <row r="331" spans="1:25" ht="19.5" outlineLevel="6" thickBot="1">
      <c r="A331" s="125" t="s">
        <v>177</v>
      </c>
      <c r="B331" s="18">
        <v>951</v>
      </c>
      <c r="C331" s="39" t="s">
        <v>178</v>
      </c>
      <c r="D331" s="39" t="s">
        <v>274</v>
      </c>
      <c r="E331" s="39" t="s">
        <v>5</v>
      </c>
      <c r="F331" s="39"/>
      <c r="G331" s="120">
        <f>G332</f>
        <v>50</v>
      </c>
      <c r="H331" s="2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42"/>
      <c r="X331" s="65">
        <v>63.00298</v>
      </c>
      <c r="Y331" s="59">
        <f>X331/G325*100</f>
        <v>4.920954463797548</v>
      </c>
    </row>
    <row r="332" spans="1:25" ht="19.5" outlineLevel="6" thickBot="1">
      <c r="A332" s="13" t="s">
        <v>247</v>
      </c>
      <c r="B332" s="19">
        <v>951</v>
      </c>
      <c r="C332" s="9" t="s">
        <v>178</v>
      </c>
      <c r="D332" s="9" t="s">
        <v>342</v>
      </c>
      <c r="E332" s="9" t="s">
        <v>5</v>
      </c>
      <c r="F332" s="9"/>
      <c r="G332" s="10">
        <f>G333</f>
        <v>50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48" outlineLevel="6" thickBot="1">
      <c r="A333" s="115" t="s">
        <v>179</v>
      </c>
      <c r="B333" s="91">
        <v>951</v>
      </c>
      <c r="C333" s="92" t="s">
        <v>178</v>
      </c>
      <c r="D333" s="92" t="s">
        <v>343</v>
      </c>
      <c r="E333" s="92" t="s">
        <v>5</v>
      </c>
      <c r="F333" s="92"/>
      <c r="G333" s="16">
        <f>G334</f>
        <v>50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5" t="s">
        <v>101</v>
      </c>
      <c r="B334" s="21">
        <v>951</v>
      </c>
      <c r="C334" s="6" t="s">
        <v>180</v>
      </c>
      <c r="D334" s="6" t="s">
        <v>343</v>
      </c>
      <c r="E334" s="6" t="s">
        <v>95</v>
      </c>
      <c r="F334" s="6"/>
      <c r="G334" s="7">
        <f>G335</f>
        <v>50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32.25" outlineLevel="6" thickBot="1">
      <c r="A335" s="89" t="s">
        <v>103</v>
      </c>
      <c r="B335" s="93">
        <v>951</v>
      </c>
      <c r="C335" s="94" t="s">
        <v>178</v>
      </c>
      <c r="D335" s="94" t="s">
        <v>343</v>
      </c>
      <c r="E335" s="94" t="s">
        <v>97</v>
      </c>
      <c r="F335" s="94"/>
      <c r="G335" s="99">
        <v>50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109" t="s">
        <v>72</v>
      </c>
      <c r="B336" s="18">
        <v>951</v>
      </c>
      <c r="C336" s="14" t="s">
        <v>42</v>
      </c>
      <c r="D336" s="14" t="s">
        <v>274</v>
      </c>
      <c r="E336" s="14" t="s">
        <v>5</v>
      </c>
      <c r="F336" s="14"/>
      <c r="G336" s="15">
        <f>G337+G342</f>
        <v>150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19.5" outlineLevel="6" thickBot="1">
      <c r="A337" s="8" t="s">
        <v>181</v>
      </c>
      <c r="B337" s="19">
        <v>951</v>
      </c>
      <c r="C337" s="9" t="s">
        <v>77</v>
      </c>
      <c r="D337" s="9" t="s">
        <v>274</v>
      </c>
      <c r="E337" s="9" t="s">
        <v>5</v>
      </c>
      <c r="F337" s="9"/>
      <c r="G337" s="10">
        <f>G338</f>
        <v>150</v>
      </c>
      <c r="H337" s="29">
        <f aca="true" t="shared" si="48" ref="H337:X337">H338+H343</f>
        <v>0</v>
      </c>
      <c r="I337" s="29">
        <f t="shared" si="48"/>
        <v>0</v>
      </c>
      <c r="J337" s="29">
        <f t="shared" si="48"/>
        <v>0</v>
      </c>
      <c r="K337" s="29">
        <f t="shared" si="48"/>
        <v>0</v>
      </c>
      <c r="L337" s="29">
        <f t="shared" si="48"/>
        <v>0</v>
      </c>
      <c r="M337" s="29">
        <f t="shared" si="48"/>
        <v>0</v>
      </c>
      <c r="N337" s="29">
        <f t="shared" si="48"/>
        <v>0</v>
      </c>
      <c r="O337" s="29">
        <f t="shared" si="48"/>
        <v>0</v>
      </c>
      <c r="P337" s="29">
        <f t="shared" si="48"/>
        <v>0</v>
      </c>
      <c r="Q337" s="29">
        <f t="shared" si="48"/>
        <v>0</v>
      </c>
      <c r="R337" s="29">
        <f t="shared" si="48"/>
        <v>0</v>
      </c>
      <c r="S337" s="29">
        <f t="shared" si="48"/>
        <v>0</v>
      </c>
      <c r="T337" s="29">
        <f t="shared" si="48"/>
        <v>0</v>
      </c>
      <c r="U337" s="29">
        <f t="shared" si="48"/>
        <v>0</v>
      </c>
      <c r="V337" s="29">
        <f t="shared" si="48"/>
        <v>0</v>
      </c>
      <c r="W337" s="29">
        <f t="shared" si="48"/>
        <v>0</v>
      </c>
      <c r="X337" s="73">
        <f t="shared" si="48"/>
        <v>499.74378</v>
      </c>
      <c r="Y337" s="59">
        <f>X337/G331*100</f>
        <v>999.48756</v>
      </c>
    </row>
    <row r="338" spans="1:25" ht="16.5" outlineLevel="6" thickBot="1">
      <c r="A338" s="101" t="s">
        <v>248</v>
      </c>
      <c r="B338" s="107">
        <v>951</v>
      </c>
      <c r="C338" s="92" t="s">
        <v>77</v>
      </c>
      <c r="D338" s="92" t="s">
        <v>344</v>
      </c>
      <c r="E338" s="92" t="s">
        <v>5</v>
      </c>
      <c r="F338" s="92"/>
      <c r="G338" s="16">
        <f>G339</f>
        <v>150</v>
      </c>
      <c r="H338" s="31">
        <f aca="true" t="shared" si="49" ref="H338:X340">H339</f>
        <v>0</v>
      </c>
      <c r="I338" s="31">
        <f t="shared" si="49"/>
        <v>0</v>
      </c>
      <c r="J338" s="31">
        <f t="shared" si="49"/>
        <v>0</v>
      </c>
      <c r="K338" s="31">
        <f t="shared" si="49"/>
        <v>0</v>
      </c>
      <c r="L338" s="31">
        <f t="shared" si="49"/>
        <v>0</v>
      </c>
      <c r="M338" s="31">
        <f t="shared" si="49"/>
        <v>0</v>
      </c>
      <c r="N338" s="31">
        <f t="shared" si="49"/>
        <v>0</v>
      </c>
      <c r="O338" s="31">
        <f t="shared" si="49"/>
        <v>0</v>
      </c>
      <c r="P338" s="31">
        <f t="shared" si="49"/>
        <v>0</v>
      </c>
      <c r="Q338" s="31">
        <f t="shared" si="49"/>
        <v>0</v>
      </c>
      <c r="R338" s="31">
        <f t="shared" si="49"/>
        <v>0</v>
      </c>
      <c r="S338" s="31">
        <f t="shared" si="49"/>
        <v>0</v>
      </c>
      <c r="T338" s="31">
        <f t="shared" si="49"/>
        <v>0</v>
      </c>
      <c r="U338" s="31">
        <f t="shared" si="49"/>
        <v>0</v>
      </c>
      <c r="V338" s="31">
        <f t="shared" si="49"/>
        <v>0</v>
      </c>
      <c r="W338" s="31">
        <f t="shared" si="49"/>
        <v>0</v>
      </c>
      <c r="X338" s="66">
        <f t="shared" si="49"/>
        <v>499.74378</v>
      </c>
      <c r="Y338" s="59">
        <f>X338/G332*100</f>
        <v>999.48756</v>
      </c>
    </row>
    <row r="339" spans="1:25" ht="48" outlineLevel="6" thickBot="1">
      <c r="A339" s="115" t="s">
        <v>182</v>
      </c>
      <c r="B339" s="91">
        <v>951</v>
      </c>
      <c r="C339" s="92" t="s">
        <v>77</v>
      </c>
      <c r="D339" s="92" t="s">
        <v>345</v>
      </c>
      <c r="E339" s="92" t="s">
        <v>5</v>
      </c>
      <c r="F339" s="92"/>
      <c r="G339" s="16">
        <f>G340</f>
        <v>150</v>
      </c>
      <c r="H339" s="32">
        <f t="shared" si="49"/>
        <v>0</v>
      </c>
      <c r="I339" s="32">
        <f t="shared" si="49"/>
        <v>0</v>
      </c>
      <c r="J339" s="32">
        <f t="shared" si="49"/>
        <v>0</v>
      </c>
      <c r="K339" s="32">
        <f t="shared" si="49"/>
        <v>0</v>
      </c>
      <c r="L339" s="32">
        <f t="shared" si="49"/>
        <v>0</v>
      </c>
      <c r="M339" s="32">
        <f t="shared" si="49"/>
        <v>0</v>
      </c>
      <c r="N339" s="32">
        <f t="shared" si="49"/>
        <v>0</v>
      </c>
      <c r="O339" s="32">
        <f t="shared" si="49"/>
        <v>0</v>
      </c>
      <c r="P339" s="32">
        <f t="shared" si="49"/>
        <v>0</v>
      </c>
      <c r="Q339" s="32">
        <f t="shared" si="49"/>
        <v>0</v>
      </c>
      <c r="R339" s="32">
        <f t="shared" si="49"/>
        <v>0</v>
      </c>
      <c r="S339" s="32">
        <f t="shared" si="49"/>
        <v>0</v>
      </c>
      <c r="T339" s="32">
        <f t="shared" si="49"/>
        <v>0</v>
      </c>
      <c r="U339" s="32">
        <f t="shared" si="49"/>
        <v>0</v>
      </c>
      <c r="V339" s="32">
        <f t="shared" si="49"/>
        <v>0</v>
      </c>
      <c r="W339" s="32">
        <f t="shared" si="49"/>
        <v>0</v>
      </c>
      <c r="X339" s="67">
        <f t="shared" si="49"/>
        <v>499.74378</v>
      </c>
      <c r="Y339" s="59">
        <f>X339/G333*100</f>
        <v>999.48756</v>
      </c>
    </row>
    <row r="340" spans="1:25" ht="32.25" outlineLevel="6" thickBot="1">
      <c r="A340" s="5" t="s">
        <v>101</v>
      </c>
      <c r="B340" s="21">
        <v>951</v>
      </c>
      <c r="C340" s="6" t="s">
        <v>77</v>
      </c>
      <c r="D340" s="6" t="s">
        <v>345</v>
      </c>
      <c r="E340" s="6" t="s">
        <v>95</v>
      </c>
      <c r="F340" s="6"/>
      <c r="G340" s="7">
        <f>G341</f>
        <v>150</v>
      </c>
      <c r="H340" s="34">
        <f t="shared" si="49"/>
        <v>0</v>
      </c>
      <c r="I340" s="34">
        <f t="shared" si="49"/>
        <v>0</v>
      </c>
      <c r="J340" s="34">
        <f t="shared" si="49"/>
        <v>0</v>
      </c>
      <c r="K340" s="34">
        <f t="shared" si="49"/>
        <v>0</v>
      </c>
      <c r="L340" s="34">
        <f t="shared" si="49"/>
        <v>0</v>
      </c>
      <c r="M340" s="34">
        <f t="shared" si="49"/>
        <v>0</v>
      </c>
      <c r="N340" s="34">
        <f t="shared" si="49"/>
        <v>0</v>
      </c>
      <c r="O340" s="34">
        <f t="shared" si="49"/>
        <v>0</v>
      </c>
      <c r="P340" s="34">
        <f t="shared" si="49"/>
        <v>0</v>
      </c>
      <c r="Q340" s="34">
        <f t="shared" si="49"/>
        <v>0</v>
      </c>
      <c r="R340" s="34">
        <f t="shared" si="49"/>
        <v>0</v>
      </c>
      <c r="S340" s="34">
        <f t="shared" si="49"/>
        <v>0</v>
      </c>
      <c r="T340" s="34">
        <f t="shared" si="49"/>
        <v>0</v>
      </c>
      <c r="U340" s="34">
        <f t="shared" si="49"/>
        <v>0</v>
      </c>
      <c r="V340" s="34">
        <f t="shared" si="49"/>
        <v>0</v>
      </c>
      <c r="W340" s="34">
        <f t="shared" si="49"/>
        <v>0</v>
      </c>
      <c r="X340" s="68">
        <f t="shared" si="49"/>
        <v>499.74378</v>
      </c>
      <c r="Y340" s="59">
        <f>X340/G334*100</f>
        <v>999.48756</v>
      </c>
    </row>
    <row r="341" spans="1:25" ht="32.25" outlineLevel="6" thickBot="1">
      <c r="A341" s="89" t="s">
        <v>103</v>
      </c>
      <c r="B341" s="93">
        <v>951</v>
      </c>
      <c r="C341" s="94" t="s">
        <v>77</v>
      </c>
      <c r="D341" s="94" t="s">
        <v>345</v>
      </c>
      <c r="E341" s="94" t="s">
        <v>97</v>
      </c>
      <c r="F341" s="94"/>
      <c r="G341" s="99">
        <v>150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X341/G335*100</f>
        <v>999.48756</v>
      </c>
    </row>
    <row r="342" spans="1:25" ht="19.5" outlineLevel="6" thickBot="1">
      <c r="A342" s="88" t="s">
        <v>80</v>
      </c>
      <c r="B342" s="19">
        <v>951</v>
      </c>
      <c r="C342" s="9" t="s">
        <v>81</v>
      </c>
      <c r="D342" s="9" t="s">
        <v>274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6.5" outlineLevel="6" thickBot="1">
      <c r="A343" s="101" t="s">
        <v>249</v>
      </c>
      <c r="B343" s="107">
        <v>951</v>
      </c>
      <c r="C343" s="92" t="s">
        <v>81</v>
      </c>
      <c r="D343" s="92" t="s">
        <v>344</v>
      </c>
      <c r="E343" s="92" t="s">
        <v>5</v>
      </c>
      <c r="F343" s="92"/>
      <c r="G343" s="16">
        <f>G344</f>
        <v>0</v>
      </c>
      <c r="H343" s="31">
        <f aca="true" t="shared" si="50" ref="H343:X343">H344</f>
        <v>0</v>
      </c>
      <c r="I343" s="31">
        <f t="shared" si="50"/>
        <v>0</v>
      </c>
      <c r="J343" s="31">
        <f t="shared" si="50"/>
        <v>0</v>
      </c>
      <c r="K343" s="31">
        <f t="shared" si="50"/>
        <v>0</v>
      </c>
      <c r="L343" s="31">
        <f t="shared" si="50"/>
        <v>0</v>
      </c>
      <c r="M343" s="31">
        <f t="shared" si="50"/>
        <v>0</v>
      </c>
      <c r="N343" s="31">
        <f t="shared" si="50"/>
        <v>0</v>
      </c>
      <c r="O343" s="31">
        <f t="shared" si="50"/>
        <v>0</v>
      </c>
      <c r="P343" s="31">
        <f t="shared" si="50"/>
        <v>0</v>
      </c>
      <c r="Q343" s="31">
        <f t="shared" si="50"/>
        <v>0</v>
      </c>
      <c r="R343" s="31">
        <f t="shared" si="50"/>
        <v>0</v>
      </c>
      <c r="S343" s="31">
        <f t="shared" si="50"/>
        <v>0</v>
      </c>
      <c r="T343" s="31">
        <f t="shared" si="50"/>
        <v>0</v>
      </c>
      <c r="U343" s="31">
        <f t="shared" si="50"/>
        <v>0</v>
      </c>
      <c r="V343" s="31">
        <f t="shared" si="50"/>
        <v>0</v>
      </c>
      <c r="W343" s="31">
        <f t="shared" si="50"/>
        <v>0</v>
      </c>
      <c r="X343" s="31">
        <f t="shared" si="50"/>
        <v>0</v>
      </c>
      <c r="Y343" s="59">
        <f>X343/G337*100</f>
        <v>0</v>
      </c>
    </row>
    <row r="344" spans="1:25" ht="48" outlineLevel="6" thickBot="1">
      <c r="A344" s="5" t="s">
        <v>183</v>
      </c>
      <c r="B344" s="21">
        <v>951</v>
      </c>
      <c r="C344" s="6" t="s">
        <v>81</v>
      </c>
      <c r="D344" s="6" t="s">
        <v>346</v>
      </c>
      <c r="E344" s="6" t="s">
        <v>5</v>
      </c>
      <c r="F344" s="6"/>
      <c r="G344" s="7">
        <f>G345</f>
        <v>0</v>
      </c>
      <c r="H344" s="32">
        <f aca="true" t="shared" si="51" ref="H344:X344">H345+H348</f>
        <v>0</v>
      </c>
      <c r="I344" s="32">
        <f t="shared" si="51"/>
        <v>0</v>
      </c>
      <c r="J344" s="32">
        <f t="shared" si="51"/>
        <v>0</v>
      </c>
      <c r="K344" s="32">
        <f t="shared" si="51"/>
        <v>0</v>
      </c>
      <c r="L344" s="32">
        <f t="shared" si="51"/>
        <v>0</v>
      </c>
      <c r="M344" s="32">
        <f t="shared" si="51"/>
        <v>0</v>
      </c>
      <c r="N344" s="32">
        <f t="shared" si="51"/>
        <v>0</v>
      </c>
      <c r="O344" s="32">
        <f t="shared" si="51"/>
        <v>0</v>
      </c>
      <c r="P344" s="32">
        <f t="shared" si="51"/>
        <v>0</v>
      </c>
      <c r="Q344" s="32">
        <f t="shared" si="51"/>
        <v>0</v>
      </c>
      <c r="R344" s="32">
        <f t="shared" si="51"/>
        <v>0</v>
      </c>
      <c r="S344" s="32">
        <f t="shared" si="51"/>
        <v>0</v>
      </c>
      <c r="T344" s="32">
        <f t="shared" si="51"/>
        <v>0</v>
      </c>
      <c r="U344" s="32">
        <f t="shared" si="51"/>
        <v>0</v>
      </c>
      <c r="V344" s="32">
        <f t="shared" si="51"/>
        <v>0</v>
      </c>
      <c r="W344" s="32">
        <f t="shared" si="51"/>
        <v>0</v>
      </c>
      <c r="X344" s="32">
        <f t="shared" si="51"/>
        <v>0</v>
      </c>
      <c r="Y344" s="59">
        <f>X344/G338*100</f>
        <v>0</v>
      </c>
    </row>
    <row r="345" spans="1:25" ht="48.75" customHeight="1" outlineLevel="6" thickBot="1">
      <c r="A345" s="89" t="s">
        <v>121</v>
      </c>
      <c r="B345" s="93">
        <v>951</v>
      </c>
      <c r="C345" s="94" t="s">
        <v>81</v>
      </c>
      <c r="D345" s="94" t="s">
        <v>346</v>
      </c>
      <c r="E345" s="94" t="s">
        <v>120</v>
      </c>
      <c r="F345" s="94"/>
      <c r="G345" s="99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X345/G339*100</f>
        <v>0</v>
      </c>
    </row>
    <row r="346" spans="1:25" ht="38.25" customHeight="1" outlineLevel="6" thickBot="1">
      <c r="A346" s="109" t="s">
        <v>69</v>
      </c>
      <c r="B346" s="18">
        <v>951</v>
      </c>
      <c r="C346" s="14" t="s">
        <v>68</v>
      </c>
      <c r="D346" s="14" t="s">
        <v>274</v>
      </c>
      <c r="E346" s="14" t="s">
        <v>5</v>
      </c>
      <c r="F346" s="14"/>
      <c r="G346" s="15">
        <f>G347+G353</f>
        <v>2500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127" t="s">
        <v>41</v>
      </c>
      <c r="B347" s="18">
        <v>951</v>
      </c>
      <c r="C347" s="128" t="s">
        <v>79</v>
      </c>
      <c r="D347" s="128" t="s">
        <v>274</v>
      </c>
      <c r="E347" s="128" t="s">
        <v>5</v>
      </c>
      <c r="F347" s="128"/>
      <c r="G347" s="129">
        <f>G348</f>
        <v>2500</v>
      </c>
      <c r="H347" s="31">
        <f aca="true" t="shared" si="52" ref="H347:X347">H348</f>
        <v>0</v>
      </c>
      <c r="I347" s="31">
        <f t="shared" si="52"/>
        <v>0</v>
      </c>
      <c r="J347" s="31">
        <f t="shared" si="52"/>
        <v>0</v>
      </c>
      <c r="K347" s="31">
        <f t="shared" si="52"/>
        <v>0</v>
      </c>
      <c r="L347" s="31">
        <f t="shared" si="52"/>
        <v>0</v>
      </c>
      <c r="M347" s="31">
        <f t="shared" si="52"/>
        <v>0</v>
      </c>
      <c r="N347" s="31">
        <f t="shared" si="52"/>
        <v>0</v>
      </c>
      <c r="O347" s="31">
        <f t="shared" si="52"/>
        <v>0</v>
      </c>
      <c r="P347" s="31">
        <f t="shared" si="52"/>
        <v>0</v>
      </c>
      <c r="Q347" s="31">
        <f t="shared" si="52"/>
        <v>0</v>
      </c>
      <c r="R347" s="31">
        <f t="shared" si="52"/>
        <v>0</v>
      </c>
      <c r="S347" s="31">
        <f t="shared" si="52"/>
        <v>0</v>
      </c>
      <c r="T347" s="31">
        <f t="shared" si="52"/>
        <v>0</v>
      </c>
      <c r="U347" s="31">
        <f t="shared" si="52"/>
        <v>0</v>
      </c>
      <c r="V347" s="31">
        <f t="shared" si="52"/>
        <v>0</v>
      </c>
      <c r="W347" s="31">
        <f t="shared" si="52"/>
        <v>0</v>
      </c>
      <c r="X347" s="31">
        <f t="shared" si="52"/>
        <v>0</v>
      </c>
      <c r="Y347" s="59">
        <f>X347/G341*100</f>
        <v>0</v>
      </c>
    </row>
    <row r="348" spans="1:25" ht="32.25" outlineLevel="6" thickBot="1">
      <c r="A348" s="113" t="s">
        <v>138</v>
      </c>
      <c r="B348" s="19">
        <v>951</v>
      </c>
      <c r="C348" s="11" t="s">
        <v>79</v>
      </c>
      <c r="D348" s="11" t="s">
        <v>275</v>
      </c>
      <c r="E348" s="11" t="s">
        <v>5</v>
      </c>
      <c r="F348" s="11"/>
      <c r="G348" s="12">
        <f>G349</f>
        <v>2500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</row>
    <row r="349" spans="1:25" ht="32.25" outlineLevel="6" thickBot="1">
      <c r="A349" s="113" t="s">
        <v>139</v>
      </c>
      <c r="B349" s="19">
        <v>951</v>
      </c>
      <c r="C349" s="9" t="s">
        <v>79</v>
      </c>
      <c r="D349" s="9" t="s">
        <v>276</v>
      </c>
      <c r="E349" s="9" t="s">
        <v>5</v>
      </c>
      <c r="F349" s="9"/>
      <c r="G349" s="10">
        <f>G350</f>
        <v>2500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48" outlineLevel="6" thickBot="1">
      <c r="A350" s="115" t="s">
        <v>184</v>
      </c>
      <c r="B350" s="91">
        <v>951</v>
      </c>
      <c r="C350" s="92" t="s">
        <v>79</v>
      </c>
      <c r="D350" s="92" t="s">
        <v>347</v>
      </c>
      <c r="E350" s="92" t="s">
        <v>5</v>
      </c>
      <c r="F350" s="92"/>
      <c r="G350" s="16">
        <f>G351</f>
        <v>2500</v>
      </c>
      <c r="H350" s="29">
        <f aca="true" t="shared" si="53" ref="H350:X350">H351+H356</f>
        <v>0</v>
      </c>
      <c r="I350" s="29">
        <f t="shared" si="53"/>
        <v>0</v>
      </c>
      <c r="J350" s="29">
        <f t="shared" si="53"/>
        <v>0</v>
      </c>
      <c r="K350" s="29">
        <f t="shared" si="53"/>
        <v>0</v>
      </c>
      <c r="L350" s="29">
        <f t="shared" si="53"/>
        <v>0</v>
      </c>
      <c r="M350" s="29">
        <f t="shared" si="53"/>
        <v>0</v>
      </c>
      <c r="N350" s="29">
        <f t="shared" si="53"/>
        <v>0</v>
      </c>
      <c r="O350" s="29">
        <f t="shared" si="53"/>
        <v>0</v>
      </c>
      <c r="P350" s="29">
        <f t="shared" si="53"/>
        <v>0</v>
      </c>
      <c r="Q350" s="29">
        <f t="shared" si="53"/>
        <v>0</v>
      </c>
      <c r="R350" s="29">
        <f t="shared" si="53"/>
        <v>0</v>
      </c>
      <c r="S350" s="29">
        <f t="shared" si="53"/>
        <v>0</v>
      </c>
      <c r="T350" s="29">
        <f t="shared" si="53"/>
        <v>0</v>
      </c>
      <c r="U350" s="29">
        <f t="shared" si="53"/>
        <v>0</v>
      </c>
      <c r="V350" s="29">
        <f t="shared" si="53"/>
        <v>0</v>
      </c>
      <c r="W350" s="29">
        <f t="shared" si="53"/>
        <v>0</v>
      </c>
      <c r="X350" s="73">
        <f t="shared" si="53"/>
        <v>1410.7881399999999</v>
      </c>
      <c r="Y350" s="59" t="e">
        <f>X350/G344*100</f>
        <v>#DIV/0!</v>
      </c>
    </row>
    <row r="351" spans="1:25" ht="16.5" outlineLevel="6" thickBot="1">
      <c r="A351" s="5" t="s">
        <v>123</v>
      </c>
      <c r="B351" s="21">
        <v>951</v>
      </c>
      <c r="C351" s="6" t="s">
        <v>79</v>
      </c>
      <c r="D351" s="6" t="s">
        <v>347</v>
      </c>
      <c r="E351" s="6" t="s">
        <v>122</v>
      </c>
      <c r="F351" s="6"/>
      <c r="G351" s="7">
        <f>G352</f>
        <v>2500</v>
      </c>
      <c r="H351" s="31">
        <f aca="true" t="shared" si="54" ref="H351:X351">H352</f>
        <v>0</v>
      </c>
      <c r="I351" s="31">
        <f t="shared" si="54"/>
        <v>0</v>
      </c>
      <c r="J351" s="31">
        <f t="shared" si="54"/>
        <v>0</v>
      </c>
      <c r="K351" s="31">
        <f t="shared" si="54"/>
        <v>0</v>
      </c>
      <c r="L351" s="31">
        <f t="shared" si="54"/>
        <v>0</v>
      </c>
      <c r="M351" s="31">
        <f t="shared" si="54"/>
        <v>0</v>
      </c>
      <c r="N351" s="31">
        <f t="shared" si="54"/>
        <v>0</v>
      </c>
      <c r="O351" s="31">
        <f t="shared" si="54"/>
        <v>0</v>
      </c>
      <c r="P351" s="31">
        <f t="shared" si="54"/>
        <v>0</v>
      </c>
      <c r="Q351" s="31">
        <f t="shared" si="54"/>
        <v>0</v>
      </c>
      <c r="R351" s="31">
        <f t="shared" si="54"/>
        <v>0</v>
      </c>
      <c r="S351" s="31">
        <f t="shared" si="54"/>
        <v>0</v>
      </c>
      <c r="T351" s="31">
        <f t="shared" si="54"/>
        <v>0</v>
      </c>
      <c r="U351" s="31">
        <f t="shared" si="54"/>
        <v>0</v>
      </c>
      <c r="V351" s="31">
        <f t="shared" si="54"/>
        <v>0</v>
      </c>
      <c r="W351" s="31">
        <f t="shared" si="54"/>
        <v>0</v>
      </c>
      <c r="X351" s="69">
        <f t="shared" si="54"/>
        <v>1362.07314</v>
      </c>
      <c r="Y351" s="59" t="e">
        <f>X351/G345*100</f>
        <v>#DIV/0!</v>
      </c>
    </row>
    <row r="352" spans="1:25" ht="19.5" customHeight="1" outlineLevel="6" thickBot="1">
      <c r="A352" s="100" t="s">
        <v>213</v>
      </c>
      <c r="B352" s="93">
        <v>951</v>
      </c>
      <c r="C352" s="94" t="s">
        <v>79</v>
      </c>
      <c r="D352" s="94" t="s">
        <v>347</v>
      </c>
      <c r="E352" s="94" t="s">
        <v>89</v>
      </c>
      <c r="F352" s="94"/>
      <c r="G352" s="99">
        <v>2500</v>
      </c>
      <c r="H352" s="32">
        <f aca="true" t="shared" si="55" ref="H352:X352">H353</f>
        <v>0</v>
      </c>
      <c r="I352" s="32">
        <f t="shared" si="55"/>
        <v>0</v>
      </c>
      <c r="J352" s="32">
        <f t="shared" si="55"/>
        <v>0</v>
      </c>
      <c r="K352" s="32">
        <f t="shared" si="55"/>
        <v>0</v>
      </c>
      <c r="L352" s="32">
        <f t="shared" si="55"/>
        <v>0</v>
      </c>
      <c r="M352" s="32">
        <f t="shared" si="55"/>
        <v>0</v>
      </c>
      <c r="N352" s="32">
        <f t="shared" si="55"/>
        <v>0</v>
      </c>
      <c r="O352" s="32">
        <f t="shared" si="55"/>
        <v>0</v>
      </c>
      <c r="P352" s="32">
        <f t="shared" si="55"/>
        <v>0</v>
      </c>
      <c r="Q352" s="32">
        <f t="shared" si="55"/>
        <v>0</v>
      </c>
      <c r="R352" s="32">
        <f t="shared" si="55"/>
        <v>0</v>
      </c>
      <c r="S352" s="32">
        <f t="shared" si="55"/>
        <v>0</v>
      </c>
      <c r="T352" s="32">
        <f t="shared" si="55"/>
        <v>0</v>
      </c>
      <c r="U352" s="32">
        <f t="shared" si="55"/>
        <v>0</v>
      </c>
      <c r="V352" s="32">
        <f t="shared" si="55"/>
        <v>0</v>
      </c>
      <c r="W352" s="32">
        <f t="shared" si="55"/>
        <v>0</v>
      </c>
      <c r="X352" s="70">
        <f t="shared" si="55"/>
        <v>1362.07314</v>
      </c>
      <c r="Y352" s="59">
        <f>X352/G346*100</f>
        <v>54.4829256</v>
      </c>
    </row>
    <row r="353" spans="1:25" ht="16.5" outlineLevel="6" thickBot="1">
      <c r="A353" s="125" t="s">
        <v>70</v>
      </c>
      <c r="B353" s="18">
        <v>951</v>
      </c>
      <c r="C353" s="39" t="s">
        <v>71</v>
      </c>
      <c r="D353" s="39" t="s">
        <v>274</v>
      </c>
      <c r="E353" s="39" t="s">
        <v>5</v>
      </c>
      <c r="F353" s="39"/>
      <c r="G353" s="120">
        <f>G354</f>
        <v>0</v>
      </c>
      <c r="H353" s="34">
        <f aca="true" t="shared" si="56" ref="H353:X353">H355</f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4">
        <f t="shared" si="56"/>
        <v>1362.07314</v>
      </c>
      <c r="Y353" s="59">
        <f>X353/G347*100</f>
        <v>54.4829256</v>
      </c>
    </row>
    <row r="354" spans="1:25" ht="32.25" outlineLevel="6" thickBot="1">
      <c r="A354" s="113" t="s">
        <v>138</v>
      </c>
      <c r="B354" s="19">
        <v>951</v>
      </c>
      <c r="C354" s="11" t="s">
        <v>71</v>
      </c>
      <c r="D354" s="11" t="s">
        <v>275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</row>
    <row r="355" spans="1:25" ht="32.25" outlineLevel="6" thickBot="1">
      <c r="A355" s="113" t="s">
        <v>139</v>
      </c>
      <c r="B355" s="19">
        <v>951</v>
      </c>
      <c r="C355" s="11" t="s">
        <v>71</v>
      </c>
      <c r="D355" s="11" t="s">
        <v>276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54.4829256</v>
      </c>
    </row>
    <row r="356" spans="1:25" ht="48" outlineLevel="6" thickBot="1">
      <c r="A356" s="95" t="s">
        <v>185</v>
      </c>
      <c r="B356" s="91">
        <v>951</v>
      </c>
      <c r="C356" s="92" t="s">
        <v>71</v>
      </c>
      <c r="D356" s="92" t="s">
        <v>348</v>
      </c>
      <c r="E356" s="92" t="s">
        <v>5</v>
      </c>
      <c r="F356" s="92"/>
      <c r="G356" s="16">
        <f>G357</f>
        <v>0</v>
      </c>
      <c r="H356" s="31">
        <f aca="true" t="shared" si="57" ref="H356:X358">H357</f>
        <v>0</v>
      </c>
      <c r="I356" s="31">
        <f t="shared" si="57"/>
        <v>0</v>
      </c>
      <c r="J356" s="31">
        <f t="shared" si="57"/>
        <v>0</v>
      </c>
      <c r="K356" s="31">
        <f t="shared" si="57"/>
        <v>0</v>
      </c>
      <c r="L356" s="31">
        <f t="shared" si="57"/>
        <v>0</v>
      </c>
      <c r="M356" s="31">
        <f t="shared" si="57"/>
        <v>0</v>
      </c>
      <c r="N356" s="31">
        <f t="shared" si="57"/>
        <v>0</v>
      </c>
      <c r="O356" s="31">
        <f t="shared" si="57"/>
        <v>0</v>
      </c>
      <c r="P356" s="31">
        <f t="shared" si="57"/>
        <v>0</v>
      </c>
      <c r="Q356" s="31">
        <f t="shared" si="57"/>
        <v>0</v>
      </c>
      <c r="R356" s="31">
        <f t="shared" si="57"/>
        <v>0</v>
      </c>
      <c r="S356" s="31">
        <f t="shared" si="57"/>
        <v>0</v>
      </c>
      <c r="T356" s="31">
        <f t="shared" si="57"/>
        <v>0</v>
      </c>
      <c r="U356" s="31">
        <f t="shared" si="57"/>
        <v>0</v>
      </c>
      <c r="V356" s="31">
        <f t="shared" si="57"/>
        <v>0</v>
      </c>
      <c r="W356" s="31">
        <f t="shared" si="57"/>
        <v>0</v>
      </c>
      <c r="X356" s="66">
        <f t="shared" si="57"/>
        <v>48.715</v>
      </c>
      <c r="Y356" s="59">
        <f>X356/G350*100</f>
        <v>1.9485999999999999</v>
      </c>
    </row>
    <row r="357" spans="1:25" ht="32.25" outlineLevel="6" thickBot="1">
      <c r="A357" s="5" t="s">
        <v>101</v>
      </c>
      <c r="B357" s="21">
        <v>951</v>
      </c>
      <c r="C357" s="6" t="s">
        <v>71</v>
      </c>
      <c r="D357" s="6" t="s">
        <v>348</v>
      </c>
      <c r="E357" s="6" t="s">
        <v>95</v>
      </c>
      <c r="F357" s="6"/>
      <c r="G357" s="7">
        <f>G358</f>
        <v>0</v>
      </c>
      <c r="H357" s="32">
        <f t="shared" si="57"/>
        <v>0</v>
      </c>
      <c r="I357" s="32">
        <f t="shared" si="57"/>
        <v>0</v>
      </c>
      <c r="J357" s="32">
        <f t="shared" si="57"/>
        <v>0</v>
      </c>
      <c r="K357" s="32">
        <f t="shared" si="57"/>
        <v>0</v>
      </c>
      <c r="L357" s="32">
        <f t="shared" si="57"/>
        <v>0</v>
      </c>
      <c r="M357" s="32">
        <f t="shared" si="57"/>
        <v>0</v>
      </c>
      <c r="N357" s="32">
        <f t="shared" si="57"/>
        <v>0</v>
      </c>
      <c r="O357" s="32">
        <f t="shared" si="57"/>
        <v>0</v>
      </c>
      <c r="P357" s="32">
        <f t="shared" si="57"/>
        <v>0</v>
      </c>
      <c r="Q357" s="32">
        <f t="shared" si="57"/>
        <v>0</v>
      </c>
      <c r="R357" s="32">
        <f t="shared" si="57"/>
        <v>0</v>
      </c>
      <c r="S357" s="32">
        <f t="shared" si="57"/>
        <v>0</v>
      </c>
      <c r="T357" s="32">
        <f t="shared" si="57"/>
        <v>0</v>
      </c>
      <c r="U357" s="32">
        <f t="shared" si="57"/>
        <v>0</v>
      </c>
      <c r="V357" s="32">
        <f t="shared" si="57"/>
        <v>0</v>
      </c>
      <c r="W357" s="32">
        <f t="shared" si="57"/>
        <v>0</v>
      </c>
      <c r="X357" s="67">
        <f>X358</f>
        <v>48.715</v>
      </c>
      <c r="Y357" s="59">
        <f>X357/G351*100</f>
        <v>1.9485999999999999</v>
      </c>
    </row>
    <row r="358" spans="1:25" ht="32.25" outlineLevel="6" thickBot="1">
      <c r="A358" s="89" t="s">
        <v>103</v>
      </c>
      <c r="B358" s="93">
        <v>951</v>
      </c>
      <c r="C358" s="94" t="s">
        <v>71</v>
      </c>
      <c r="D358" s="94" t="s">
        <v>348</v>
      </c>
      <c r="E358" s="94" t="s">
        <v>97</v>
      </c>
      <c r="F358" s="94"/>
      <c r="G358" s="99">
        <v>0</v>
      </c>
      <c r="H358" s="34">
        <f t="shared" si="57"/>
        <v>0</v>
      </c>
      <c r="I358" s="34">
        <f t="shared" si="57"/>
        <v>0</v>
      </c>
      <c r="J358" s="34">
        <f t="shared" si="57"/>
        <v>0</v>
      </c>
      <c r="K358" s="34">
        <f t="shared" si="57"/>
        <v>0</v>
      </c>
      <c r="L358" s="34">
        <f t="shared" si="57"/>
        <v>0</v>
      </c>
      <c r="M358" s="34">
        <f t="shared" si="57"/>
        <v>0</v>
      </c>
      <c r="N358" s="34">
        <f t="shared" si="57"/>
        <v>0</v>
      </c>
      <c r="O358" s="34">
        <f t="shared" si="57"/>
        <v>0</v>
      </c>
      <c r="P358" s="34">
        <f t="shared" si="57"/>
        <v>0</v>
      </c>
      <c r="Q358" s="34">
        <f t="shared" si="57"/>
        <v>0</v>
      </c>
      <c r="R358" s="34">
        <f t="shared" si="57"/>
        <v>0</v>
      </c>
      <c r="S358" s="34">
        <f t="shared" si="57"/>
        <v>0</v>
      </c>
      <c r="T358" s="34">
        <f t="shared" si="57"/>
        <v>0</v>
      </c>
      <c r="U358" s="34">
        <f t="shared" si="57"/>
        <v>0</v>
      </c>
      <c r="V358" s="34">
        <f t="shared" si="57"/>
        <v>0</v>
      </c>
      <c r="W358" s="34">
        <f t="shared" si="57"/>
        <v>0</v>
      </c>
      <c r="X358" s="68">
        <f>X359</f>
        <v>48.715</v>
      </c>
      <c r="Y358" s="59">
        <f>X358/G352*100</f>
        <v>1.9485999999999999</v>
      </c>
    </row>
    <row r="359" spans="1:25" ht="32.25" outlineLevel="6" thickBot="1">
      <c r="A359" s="109" t="s">
        <v>78</v>
      </c>
      <c r="B359" s="18">
        <v>951</v>
      </c>
      <c r="C359" s="14" t="s">
        <v>65</v>
      </c>
      <c r="D359" s="14" t="s">
        <v>274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</row>
    <row r="360" spans="1:25" ht="16.5" outlineLevel="6" thickBot="1">
      <c r="A360" s="8" t="s">
        <v>186</v>
      </c>
      <c r="B360" s="19">
        <v>951</v>
      </c>
      <c r="C360" s="9" t="s">
        <v>66</v>
      </c>
      <c r="D360" s="9" t="s">
        <v>274</v>
      </c>
      <c r="E360" s="9" t="s">
        <v>5</v>
      </c>
      <c r="F360" s="9"/>
      <c r="G360" s="10">
        <f>G361</f>
        <v>100</v>
      </c>
      <c r="H360" s="102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</row>
    <row r="361" spans="1:25" ht="32.25" outlineLevel="6" thickBot="1">
      <c r="A361" s="113" t="s">
        <v>138</v>
      </c>
      <c r="B361" s="19">
        <v>951</v>
      </c>
      <c r="C361" s="9" t="s">
        <v>66</v>
      </c>
      <c r="D361" s="9" t="s">
        <v>275</v>
      </c>
      <c r="E361" s="9" t="s">
        <v>5</v>
      </c>
      <c r="F361" s="9"/>
      <c r="G361" s="10">
        <f>G362</f>
        <v>100</v>
      </c>
      <c r="H361" s="29">
        <f aca="true" t="shared" si="58" ref="H361:X364">H362</f>
        <v>0</v>
      </c>
      <c r="I361" s="29">
        <f t="shared" si="58"/>
        <v>0</v>
      </c>
      <c r="J361" s="29">
        <f t="shared" si="58"/>
        <v>0</v>
      </c>
      <c r="K361" s="29">
        <f t="shared" si="58"/>
        <v>0</v>
      </c>
      <c r="L361" s="29">
        <f t="shared" si="58"/>
        <v>0</v>
      </c>
      <c r="M361" s="29">
        <f t="shared" si="58"/>
        <v>0</v>
      </c>
      <c r="N361" s="29">
        <f t="shared" si="58"/>
        <v>0</v>
      </c>
      <c r="O361" s="29">
        <f t="shared" si="58"/>
        <v>0</v>
      </c>
      <c r="P361" s="29">
        <f t="shared" si="58"/>
        <v>0</v>
      </c>
      <c r="Q361" s="29">
        <f t="shared" si="58"/>
        <v>0</v>
      </c>
      <c r="R361" s="29">
        <f t="shared" si="58"/>
        <v>0</v>
      </c>
      <c r="S361" s="29">
        <f t="shared" si="58"/>
        <v>0</v>
      </c>
      <c r="T361" s="29">
        <f t="shared" si="58"/>
        <v>0</v>
      </c>
      <c r="U361" s="29">
        <f t="shared" si="58"/>
        <v>0</v>
      </c>
      <c r="V361" s="29">
        <f t="shared" si="58"/>
        <v>0</v>
      </c>
      <c r="W361" s="29">
        <f t="shared" si="58"/>
        <v>0</v>
      </c>
      <c r="X361" s="73">
        <f t="shared" si="58"/>
        <v>0</v>
      </c>
      <c r="Y361" s="59" t="e">
        <f aca="true" t="shared" si="59" ref="Y361:Y369">X361/G355*100</f>
        <v>#DIV/0!</v>
      </c>
    </row>
    <row r="362" spans="1:25" ht="32.25" outlineLevel="6" thickBot="1">
      <c r="A362" s="113" t="s">
        <v>139</v>
      </c>
      <c r="B362" s="19">
        <v>951</v>
      </c>
      <c r="C362" s="11" t="s">
        <v>66</v>
      </c>
      <c r="D362" s="11" t="s">
        <v>276</v>
      </c>
      <c r="E362" s="11" t="s">
        <v>5</v>
      </c>
      <c r="F362" s="11"/>
      <c r="G362" s="12">
        <f>G363</f>
        <v>100</v>
      </c>
      <c r="H362" s="31">
        <f t="shared" si="58"/>
        <v>0</v>
      </c>
      <c r="I362" s="31">
        <f t="shared" si="58"/>
        <v>0</v>
      </c>
      <c r="J362" s="31">
        <f t="shared" si="58"/>
        <v>0</v>
      </c>
      <c r="K362" s="31">
        <f t="shared" si="58"/>
        <v>0</v>
      </c>
      <c r="L362" s="31">
        <f t="shared" si="58"/>
        <v>0</v>
      </c>
      <c r="M362" s="31">
        <f t="shared" si="58"/>
        <v>0</v>
      </c>
      <c r="N362" s="31">
        <f t="shared" si="58"/>
        <v>0</v>
      </c>
      <c r="O362" s="31">
        <f t="shared" si="58"/>
        <v>0</v>
      </c>
      <c r="P362" s="31">
        <f t="shared" si="58"/>
        <v>0</v>
      </c>
      <c r="Q362" s="31">
        <f t="shared" si="58"/>
        <v>0</v>
      </c>
      <c r="R362" s="31">
        <f t="shared" si="58"/>
        <v>0</v>
      </c>
      <c r="S362" s="31">
        <f t="shared" si="58"/>
        <v>0</v>
      </c>
      <c r="T362" s="31">
        <f t="shared" si="58"/>
        <v>0</v>
      </c>
      <c r="U362" s="31">
        <f t="shared" si="58"/>
        <v>0</v>
      </c>
      <c r="V362" s="31">
        <f t="shared" si="58"/>
        <v>0</v>
      </c>
      <c r="W362" s="31">
        <f t="shared" si="58"/>
        <v>0</v>
      </c>
      <c r="X362" s="66">
        <f t="shared" si="58"/>
        <v>0</v>
      </c>
      <c r="Y362" s="59" t="e">
        <f t="shared" si="59"/>
        <v>#DIV/0!</v>
      </c>
    </row>
    <row r="363" spans="1:25" ht="32.25" outlineLevel="6" thickBot="1">
      <c r="A363" s="95" t="s">
        <v>187</v>
      </c>
      <c r="B363" s="91">
        <v>951</v>
      </c>
      <c r="C363" s="92" t="s">
        <v>66</v>
      </c>
      <c r="D363" s="92" t="s">
        <v>349</v>
      </c>
      <c r="E363" s="92" t="s">
        <v>5</v>
      </c>
      <c r="F363" s="92"/>
      <c r="G363" s="16">
        <f>G364</f>
        <v>100</v>
      </c>
      <c r="H363" s="32">
        <f t="shared" si="58"/>
        <v>0</v>
      </c>
      <c r="I363" s="32">
        <f t="shared" si="58"/>
        <v>0</v>
      </c>
      <c r="J363" s="32">
        <f t="shared" si="58"/>
        <v>0</v>
      </c>
      <c r="K363" s="32">
        <f t="shared" si="58"/>
        <v>0</v>
      </c>
      <c r="L363" s="32">
        <f t="shared" si="58"/>
        <v>0</v>
      </c>
      <c r="M363" s="32">
        <f t="shared" si="58"/>
        <v>0</v>
      </c>
      <c r="N363" s="32">
        <f t="shared" si="58"/>
        <v>0</v>
      </c>
      <c r="O363" s="32">
        <f t="shared" si="58"/>
        <v>0</v>
      </c>
      <c r="P363" s="32">
        <f t="shared" si="58"/>
        <v>0</v>
      </c>
      <c r="Q363" s="32">
        <f t="shared" si="58"/>
        <v>0</v>
      </c>
      <c r="R363" s="32">
        <f t="shared" si="58"/>
        <v>0</v>
      </c>
      <c r="S363" s="32">
        <f t="shared" si="58"/>
        <v>0</v>
      </c>
      <c r="T363" s="32">
        <f t="shared" si="58"/>
        <v>0</v>
      </c>
      <c r="U363" s="32">
        <f t="shared" si="58"/>
        <v>0</v>
      </c>
      <c r="V363" s="32">
        <f t="shared" si="58"/>
        <v>0</v>
      </c>
      <c r="W363" s="32">
        <f t="shared" si="58"/>
        <v>0</v>
      </c>
      <c r="X363" s="67">
        <f t="shared" si="58"/>
        <v>0</v>
      </c>
      <c r="Y363" s="59" t="e">
        <f t="shared" si="59"/>
        <v>#DIV/0!</v>
      </c>
    </row>
    <row r="364" spans="1:25" ht="16.5" outlineLevel="6" thickBot="1">
      <c r="A364" s="5" t="s">
        <v>131</v>
      </c>
      <c r="B364" s="21">
        <v>951</v>
      </c>
      <c r="C364" s="6" t="s">
        <v>66</v>
      </c>
      <c r="D364" s="6" t="s">
        <v>349</v>
      </c>
      <c r="E364" s="6" t="s">
        <v>234</v>
      </c>
      <c r="F364" s="6"/>
      <c r="G364" s="7">
        <v>100</v>
      </c>
      <c r="H364" s="34">
        <f t="shared" si="58"/>
        <v>0</v>
      </c>
      <c r="I364" s="34">
        <f t="shared" si="58"/>
        <v>0</v>
      </c>
      <c r="J364" s="34">
        <f t="shared" si="58"/>
        <v>0</v>
      </c>
      <c r="K364" s="34">
        <f t="shared" si="58"/>
        <v>0</v>
      </c>
      <c r="L364" s="34">
        <f t="shared" si="58"/>
        <v>0</v>
      </c>
      <c r="M364" s="34">
        <f t="shared" si="58"/>
        <v>0</v>
      </c>
      <c r="N364" s="34">
        <f t="shared" si="58"/>
        <v>0</v>
      </c>
      <c r="O364" s="34">
        <f t="shared" si="58"/>
        <v>0</v>
      </c>
      <c r="P364" s="34">
        <f t="shared" si="58"/>
        <v>0</v>
      </c>
      <c r="Q364" s="34">
        <f t="shared" si="58"/>
        <v>0</v>
      </c>
      <c r="R364" s="34">
        <f t="shared" si="58"/>
        <v>0</v>
      </c>
      <c r="S364" s="34">
        <f t="shared" si="58"/>
        <v>0</v>
      </c>
      <c r="T364" s="34">
        <f t="shared" si="58"/>
        <v>0</v>
      </c>
      <c r="U364" s="34">
        <f t="shared" si="58"/>
        <v>0</v>
      </c>
      <c r="V364" s="34">
        <f t="shared" si="58"/>
        <v>0</v>
      </c>
      <c r="W364" s="34">
        <f t="shared" si="58"/>
        <v>0</v>
      </c>
      <c r="X364" s="68">
        <f t="shared" si="58"/>
        <v>0</v>
      </c>
      <c r="Y364" s="59" t="e">
        <f t="shared" si="59"/>
        <v>#DIV/0!</v>
      </c>
    </row>
    <row r="365" spans="1:25" ht="63.75" outlineLevel="6" thickBot="1">
      <c r="A365" s="109" t="s">
        <v>73</v>
      </c>
      <c r="B365" s="18">
        <v>951</v>
      </c>
      <c r="C365" s="14" t="s">
        <v>74</v>
      </c>
      <c r="D365" s="14" t="s">
        <v>274</v>
      </c>
      <c r="E365" s="14" t="s">
        <v>5</v>
      </c>
      <c r="F365" s="14"/>
      <c r="G365" s="15">
        <f aca="true" t="shared" si="60" ref="G365:G370">G366</f>
        <v>20294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9"/>
        <v>0</v>
      </c>
    </row>
    <row r="366" spans="1:25" ht="48" outlineLevel="6" thickBot="1">
      <c r="A366" s="113" t="s">
        <v>76</v>
      </c>
      <c r="B366" s="19">
        <v>951</v>
      </c>
      <c r="C366" s="9" t="s">
        <v>75</v>
      </c>
      <c r="D366" s="9" t="s">
        <v>274</v>
      </c>
      <c r="E366" s="9" t="s">
        <v>5</v>
      </c>
      <c r="F366" s="9"/>
      <c r="G366" s="10">
        <f t="shared" si="60"/>
        <v>20294</v>
      </c>
      <c r="H366" s="29" t="e">
        <f aca="true" t="shared" si="61" ref="H366:X368">H367</f>
        <v>#REF!</v>
      </c>
      <c r="I366" s="29" t="e">
        <f t="shared" si="61"/>
        <v>#REF!</v>
      </c>
      <c r="J366" s="29" t="e">
        <f t="shared" si="61"/>
        <v>#REF!</v>
      </c>
      <c r="K366" s="29" t="e">
        <f t="shared" si="61"/>
        <v>#REF!</v>
      </c>
      <c r="L366" s="29" t="e">
        <f t="shared" si="61"/>
        <v>#REF!</v>
      </c>
      <c r="M366" s="29" t="e">
        <f t="shared" si="61"/>
        <v>#REF!</v>
      </c>
      <c r="N366" s="29" t="e">
        <f t="shared" si="61"/>
        <v>#REF!</v>
      </c>
      <c r="O366" s="29" t="e">
        <f t="shared" si="61"/>
        <v>#REF!</v>
      </c>
      <c r="P366" s="29" t="e">
        <f t="shared" si="61"/>
        <v>#REF!</v>
      </c>
      <c r="Q366" s="29" t="e">
        <f t="shared" si="61"/>
        <v>#REF!</v>
      </c>
      <c r="R366" s="29" t="e">
        <f t="shared" si="61"/>
        <v>#REF!</v>
      </c>
      <c r="S366" s="29" t="e">
        <f t="shared" si="61"/>
        <v>#REF!</v>
      </c>
      <c r="T366" s="29" t="e">
        <f t="shared" si="61"/>
        <v>#REF!</v>
      </c>
      <c r="U366" s="29" t="e">
        <f t="shared" si="61"/>
        <v>#REF!</v>
      </c>
      <c r="V366" s="29" t="e">
        <f t="shared" si="61"/>
        <v>#REF!</v>
      </c>
      <c r="W366" s="29" t="e">
        <f t="shared" si="61"/>
        <v>#REF!</v>
      </c>
      <c r="X366" s="73" t="e">
        <f t="shared" si="61"/>
        <v>#REF!</v>
      </c>
      <c r="Y366" s="59" t="e">
        <f t="shared" si="59"/>
        <v>#REF!</v>
      </c>
    </row>
    <row r="367" spans="1:25" ht="32.25" outlineLevel="6" thickBot="1">
      <c r="A367" s="113" t="s">
        <v>138</v>
      </c>
      <c r="B367" s="19">
        <v>951</v>
      </c>
      <c r="C367" s="9" t="s">
        <v>75</v>
      </c>
      <c r="D367" s="9" t="s">
        <v>275</v>
      </c>
      <c r="E367" s="9" t="s">
        <v>5</v>
      </c>
      <c r="F367" s="9"/>
      <c r="G367" s="10">
        <f t="shared" si="60"/>
        <v>20294</v>
      </c>
      <c r="H367" s="31" t="e">
        <f t="shared" si="61"/>
        <v>#REF!</v>
      </c>
      <c r="I367" s="31" t="e">
        <f t="shared" si="61"/>
        <v>#REF!</v>
      </c>
      <c r="J367" s="31" t="e">
        <f t="shared" si="61"/>
        <v>#REF!</v>
      </c>
      <c r="K367" s="31" t="e">
        <f t="shared" si="61"/>
        <v>#REF!</v>
      </c>
      <c r="L367" s="31" t="e">
        <f t="shared" si="61"/>
        <v>#REF!</v>
      </c>
      <c r="M367" s="31" t="e">
        <f t="shared" si="61"/>
        <v>#REF!</v>
      </c>
      <c r="N367" s="31" t="e">
        <f t="shared" si="61"/>
        <v>#REF!</v>
      </c>
      <c r="O367" s="31" t="e">
        <f t="shared" si="61"/>
        <v>#REF!</v>
      </c>
      <c r="P367" s="31" t="e">
        <f t="shared" si="61"/>
        <v>#REF!</v>
      </c>
      <c r="Q367" s="31" t="e">
        <f t="shared" si="61"/>
        <v>#REF!</v>
      </c>
      <c r="R367" s="31" t="e">
        <f t="shared" si="61"/>
        <v>#REF!</v>
      </c>
      <c r="S367" s="31" t="e">
        <f t="shared" si="61"/>
        <v>#REF!</v>
      </c>
      <c r="T367" s="31" t="e">
        <f t="shared" si="61"/>
        <v>#REF!</v>
      </c>
      <c r="U367" s="31" t="e">
        <f t="shared" si="61"/>
        <v>#REF!</v>
      </c>
      <c r="V367" s="31" t="e">
        <f t="shared" si="61"/>
        <v>#REF!</v>
      </c>
      <c r="W367" s="31" t="e">
        <f t="shared" si="61"/>
        <v>#REF!</v>
      </c>
      <c r="X367" s="66" t="e">
        <f t="shared" si="61"/>
        <v>#REF!</v>
      </c>
      <c r="Y367" s="59" t="e">
        <f t="shared" si="59"/>
        <v>#REF!</v>
      </c>
    </row>
    <row r="368" spans="1:25" ht="32.25" outlineLevel="6" thickBot="1">
      <c r="A368" s="113" t="s">
        <v>139</v>
      </c>
      <c r="B368" s="19">
        <v>951</v>
      </c>
      <c r="C368" s="11" t="s">
        <v>75</v>
      </c>
      <c r="D368" s="11" t="s">
        <v>276</v>
      </c>
      <c r="E368" s="11" t="s">
        <v>5</v>
      </c>
      <c r="F368" s="11"/>
      <c r="G368" s="12">
        <f t="shared" si="60"/>
        <v>20294</v>
      </c>
      <c r="H368" s="32" t="e">
        <f t="shared" si="61"/>
        <v>#REF!</v>
      </c>
      <c r="I368" s="32" t="e">
        <f t="shared" si="61"/>
        <v>#REF!</v>
      </c>
      <c r="J368" s="32" t="e">
        <f t="shared" si="61"/>
        <v>#REF!</v>
      </c>
      <c r="K368" s="32" t="e">
        <f t="shared" si="61"/>
        <v>#REF!</v>
      </c>
      <c r="L368" s="32" t="e">
        <f t="shared" si="61"/>
        <v>#REF!</v>
      </c>
      <c r="M368" s="32" t="e">
        <f t="shared" si="61"/>
        <v>#REF!</v>
      </c>
      <c r="N368" s="32" t="e">
        <f t="shared" si="61"/>
        <v>#REF!</v>
      </c>
      <c r="O368" s="32" t="e">
        <f t="shared" si="61"/>
        <v>#REF!</v>
      </c>
      <c r="P368" s="32" t="e">
        <f t="shared" si="61"/>
        <v>#REF!</v>
      </c>
      <c r="Q368" s="32" t="e">
        <f t="shared" si="61"/>
        <v>#REF!</v>
      </c>
      <c r="R368" s="32" t="e">
        <f t="shared" si="61"/>
        <v>#REF!</v>
      </c>
      <c r="S368" s="32" t="e">
        <f t="shared" si="61"/>
        <v>#REF!</v>
      </c>
      <c r="T368" s="32" t="e">
        <f t="shared" si="61"/>
        <v>#REF!</v>
      </c>
      <c r="U368" s="32" t="e">
        <f t="shared" si="61"/>
        <v>#REF!</v>
      </c>
      <c r="V368" s="32" t="e">
        <f t="shared" si="61"/>
        <v>#REF!</v>
      </c>
      <c r="W368" s="32" t="e">
        <f t="shared" si="61"/>
        <v>#REF!</v>
      </c>
      <c r="X368" s="67" t="e">
        <f t="shared" si="61"/>
        <v>#REF!</v>
      </c>
      <c r="Y368" s="59" t="e">
        <f t="shared" si="59"/>
        <v>#REF!</v>
      </c>
    </row>
    <row r="369" spans="1:25" ht="48" outlineLevel="6" thickBot="1">
      <c r="A369" s="5" t="s">
        <v>188</v>
      </c>
      <c r="B369" s="21">
        <v>951</v>
      </c>
      <c r="C369" s="6" t="s">
        <v>75</v>
      </c>
      <c r="D369" s="6" t="s">
        <v>350</v>
      </c>
      <c r="E369" s="6" t="s">
        <v>5</v>
      </c>
      <c r="F369" s="6"/>
      <c r="G369" s="7">
        <f t="shared" si="60"/>
        <v>20294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9"/>
        <v>#REF!</v>
      </c>
    </row>
    <row r="370" spans="1:25" ht="16.5" outlineLevel="6" thickBot="1">
      <c r="A370" s="5" t="s">
        <v>134</v>
      </c>
      <c r="B370" s="21">
        <v>951</v>
      </c>
      <c r="C370" s="6" t="s">
        <v>75</v>
      </c>
      <c r="D370" s="6" t="s">
        <v>350</v>
      </c>
      <c r="E370" s="6" t="s">
        <v>132</v>
      </c>
      <c r="F370" s="6"/>
      <c r="G370" s="7">
        <f t="shared" si="60"/>
        <v>20294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16.5" outlineLevel="6" thickBot="1">
      <c r="A371" s="89" t="s">
        <v>135</v>
      </c>
      <c r="B371" s="93">
        <v>951</v>
      </c>
      <c r="C371" s="94" t="s">
        <v>75</v>
      </c>
      <c r="D371" s="94" t="s">
        <v>350</v>
      </c>
      <c r="E371" s="94" t="s">
        <v>133</v>
      </c>
      <c r="F371" s="94"/>
      <c r="G371" s="99">
        <v>20294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16.5" outlineLevel="6" thickBot="1">
      <c r="A372" s="51"/>
      <c r="B372" s="52"/>
      <c r="C372" s="52"/>
      <c r="D372" s="52"/>
      <c r="E372" s="52"/>
      <c r="F372" s="52"/>
      <c r="G372" s="53"/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3.5" outlineLevel="6" thickBot="1">
      <c r="A373" s="104" t="s">
        <v>63</v>
      </c>
      <c r="B373" s="105" t="s">
        <v>62</v>
      </c>
      <c r="C373" s="105" t="s">
        <v>61</v>
      </c>
      <c r="D373" s="105" t="s">
        <v>274</v>
      </c>
      <c r="E373" s="105" t="s">
        <v>5</v>
      </c>
      <c r="F373" s="106"/>
      <c r="G373" s="154">
        <f>G374+G473</f>
        <v>436033.69999999995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9.5" outlineLevel="6" thickBot="1">
      <c r="A374" s="109" t="s">
        <v>47</v>
      </c>
      <c r="B374" s="18">
        <v>953</v>
      </c>
      <c r="C374" s="14" t="s">
        <v>46</v>
      </c>
      <c r="D374" s="14" t="s">
        <v>274</v>
      </c>
      <c r="E374" s="14" t="s">
        <v>5</v>
      </c>
      <c r="F374" s="14"/>
      <c r="G374" s="155">
        <f>G375+G395+G437+G454</f>
        <v>432668.69999999995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9.5" outlineLevel="6" thickBot="1">
      <c r="A375" s="109" t="s">
        <v>136</v>
      </c>
      <c r="B375" s="18">
        <v>953</v>
      </c>
      <c r="C375" s="14" t="s">
        <v>18</v>
      </c>
      <c r="D375" s="14" t="s">
        <v>274</v>
      </c>
      <c r="E375" s="14" t="s">
        <v>5</v>
      </c>
      <c r="F375" s="14"/>
      <c r="G375" s="155">
        <f>G380+G376</f>
        <v>98340.1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32.25" outlineLevel="6" thickBot="1">
      <c r="A376" s="113" t="s">
        <v>138</v>
      </c>
      <c r="B376" s="19">
        <v>953</v>
      </c>
      <c r="C376" s="9" t="s">
        <v>18</v>
      </c>
      <c r="D376" s="9" t="s">
        <v>275</v>
      </c>
      <c r="E376" s="9" t="s">
        <v>5</v>
      </c>
      <c r="F376" s="9"/>
      <c r="G376" s="156">
        <f>G377</f>
        <v>200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8.75" customHeight="1" outlineLevel="6" thickBot="1">
      <c r="A377" s="113" t="s">
        <v>139</v>
      </c>
      <c r="B377" s="19">
        <v>953</v>
      </c>
      <c r="C377" s="9" t="s">
        <v>18</v>
      </c>
      <c r="D377" s="9" t="s">
        <v>276</v>
      </c>
      <c r="E377" s="9" t="s">
        <v>5</v>
      </c>
      <c r="F377" s="9"/>
      <c r="G377" s="156">
        <v>200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6.5" outlineLevel="6" thickBot="1">
      <c r="A378" s="95" t="s">
        <v>144</v>
      </c>
      <c r="B378" s="91">
        <v>953</v>
      </c>
      <c r="C378" s="92" t="s">
        <v>18</v>
      </c>
      <c r="D378" s="92" t="s">
        <v>280</v>
      </c>
      <c r="E378" s="92" t="s">
        <v>5</v>
      </c>
      <c r="F378" s="92"/>
      <c r="G378" s="158">
        <f>G379</f>
        <v>0</v>
      </c>
      <c r="H378" s="25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43"/>
      <c r="X378" s="74"/>
      <c r="Y378" s="59">
        <v>0</v>
      </c>
    </row>
    <row r="379" spans="1:25" ht="16.5" outlineLevel="6" thickBot="1">
      <c r="A379" s="5" t="s">
        <v>112</v>
      </c>
      <c r="B379" s="21">
        <v>953</v>
      </c>
      <c r="C379" s="6" t="s">
        <v>18</v>
      </c>
      <c r="D379" s="6" t="s">
        <v>280</v>
      </c>
      <c r="E379" s="6" t="s">
        <v>89</v>
      </c>
      <c r="F379" s="6"/>
      <c r="G379" s="159">
        <v>0</v>
      </c>
      <c r="H379" s="28" t="e">
        <f>H380+#REF!</f>
        <v>#REF!</v>
      </c>
      <c r="I379" s="28" t="e">
        <f>I380+#REF!</f>
        <v>#REF!</v>
      </c>
      <c r="J379" s="28" t="e">
        <f>J380+#REF!</f>
        <v>#REF!</v>
      </c>
      <c r="K379" s="28" t="e">
        <f>K380+#REF!</f>
        <v>#REF!</v>
      </c>
      <c r="L379" s="28" t="e">
        <f>L380+#REF!</f>
        <v>#REF!</v>
      </c>
      <c r="M379" s="28" t="e">
        <f>M380+#REF!</f>
        <v>#REF!</v>
      </c>
      <c r="N379" s="28" t="e">
        <f>N380+#REF!</f>
        <v>#REF!</v>
      </c>
      <c r="O379" s="28" t="e">
        <f>O380+#REF!</f>
        <v>#REF!</v>
      </c>
      <c r="P379" s="28" t="e">
        <f>P380+#REF!</f>
        <v>#REF!</v>
      </c>
      <c r="Q379" s="28" t="e">
        <f>Q380+#REF!</f>
        <v>#REF!</v>
      </c>
      <c r="R379" s="28" t="e">
        <f>R380+#REF!</f>
        <v>#REF!</v>
      </c>
      <c r="S379" s="28" t="e">
        <f>S380+#REF!</f>
        <v>#REF!</v>
      </c>
      <c r="T379" s="28" t="e">
        <f>T380+#REF!</f>
        <v>#REF!</v>
      </c>
      <c r="U379" s="28" t="e">
        <f>U380+#REF!</f>
        <v>#REF!</v>
      </c>
      <c r="V379" s="28" t="e">
        <f>V380+#REF!</f>
        <v>#REF!</v>
      </c>
      <c r="W379" s="28" t="e">
        <f>W380+#REF!</f>
        <v>#REF!</v>
      </c>
      <c r="X379" s="60" t="e">
        <f>X380+#REF!</f>
        <v>#REF!</v>
      </c>
      <c r="Y379" s="59" t="e">
        <f>X379/G373*100</f>
        <v>#REF!</v>
      </c>
    </row>
    <row r="380" spans="1:25" ht="19.5" outlineLevel="6" thickBot="1">
      <c r="A380" s="80" t="s">
        <v>250</v>
      </c>
      <c r="B380" s="19">
        <v>953</v>
      </c>
      <c r="C380" s="9" t="s">
        <v>18</v>
      </c>
      <c r="D380" s="9" t="s">
        <v>351</v>
      </c>
      <c r="E380" s="9" t="s">
        <v>5</v>
      </c>
      <c r="F380" s="9"/>
      <c r="G380" s="156">
        <f>G381+G391</f>
        <v>98140.1</v>
      </c>
      <c r="H380" s="29" t="e">
        <f>H386+H391+#REF!+H470</f>
        <v>#REF!</v>
      </c>
      <c r="I380" s="29" t="e">
        <f>I386+I391+#REF!+I470</f>
        <v>#REF!</v>
      </c>
      <c r="J380" s="29" t="e">
        <f>J386+J391+#REF!+J470</f>
        <v>#REF!</v>
      </c>
      <c r="K380" s="29" t="e">
        <f>K386+K391+#REF!+K470</f>
        <v>#REF!</v>
      </c>
      <c r="L380" s="29" t="e">
        <f>L386+L391+#REF!+L470</f>
        <v>#REF!</v>
      </c>
      <c r="M380" s="29" t="e">
        <f>M386+M391+#REF!+M470</f>
        <v>#REF!</v>
      </c>
      <c r="N380" s="29" t="e">
        <f>N386+N391+#REF!+N470</f>
        <v>#REF!</v>
      </c>
      <c r="O380" s="29" t="e">
        <f>O386+O391+#REF!+O470</f>
        <v>#REF!</v>
      </c>
      <c r="P380" s="29" t="e">
        <f>P386+P391+#REF!+P470</f>
        <v>#REF!</v>
      </c>
      <c r="Q380" s="29" t="e">
        <f>Q386+Q391+#REF!+Q470</f>
        <v>#REF!</v>
      </c>
      <c r="R380" s="29" t="e">
        <f>R386+R391+#REF!+R470</f>
        <v>#REF!</v>
      </c>
      <c r="S380" s="29" t="e">
        <f>S386+S391+#REF!+S470</f>
        <v>#REF!</v>
      </c>
      <c r="T380" s="29" t="e">
        <f>T386+T391+#REF!+T470</f>
        <v>#REF!</v>
      </c>
      <c r="U380" s="29" t="e">
        <f>U386+U391+#REF!+U470</f>
        <v>#REF!</v>
      </c>
      <c r="V380" s="29" t="e">
        <f>V386+V391+#REF!+V470</f>
        <v>#REF!</v>
      </c>
      <c r="W380" s="29" t="e">
        <f>W386+W391+#REF!+W470</f>
        <v>#REF!</v>
      </c>
      <c r="X380" s="29" t="e">
        <f>X386+X391+#REF!+X470</f>
        <v>#REF!</v>
      </c>
      <c r="Y380" s="59" t="e">
        <f>X380/G374*100</f>
        <v>#REF!</v>
      </c>
    </row>
    <row r="381" spans="1:25" ht="32.25" outlineLevel="6" thickBot="1">
      <c r="A381" s="80" t="s">
        <v>189</v>
      </c>
      <c r="B381" s="19">
        <v>953</v>
      </c>
      <c r="C381" s="11" t="s">
        <v>18</v>
      </c>
      <c r="D381" s="11" t="s">
        <v>352</v>
      </c>
      <c r="E381" s="11" t="s">
        <v>5</v>
      </c>
      <c r="F381" s="11"/>
      <c r="G381" s="157">
        <f>G382+G385+G388</f>
        <v>98140.1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32.25" outlineLevel="6" thickBot="1">
      <c r="A382" s="95" t="s">
        <v>164</v>
      </c>
      <c r="B382" s="91">
        <v>953</v>
      </c>
      <c r="C382" s="92" t="s">
        <v>18</v>
      </c>
      <c r="D382" s="92" t="s">
        <v>353</v>
      </c>
      <c r="E382" s="92" t="s">
        <v>5</v>
      </c>
      <c r="F382" s="92"/>
      <c r="G382" s="158">
        <f>G383</f>
        <v>31614.1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123</v>
      </c>
      <c r="B383" s="21">
        <v>953</v>
      </c>
      <c r="C383" s="6" t="s">
        <v>18</v>
      </c>
      <c r="D383" s="6" t="s">
        <v>353</v>
      </c>
      <c r="E383" s="6" t="s">
        <v>122</v>
      </c>
      <c r="F383" s="6"/>
      <c r="G383" s="159">
        <f>G384</f>
        <v>31614.1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48" outlineLevel="6" thickBot="1">
      <c r="A384" s="100" t="s">
        <v>213</v>
      </c>
      <c r="B384" s="93">
        <v>953</v>
      </c>
      <c r="C384" s="94" t="s">
        <v>18</v>
      </c>
      <c r="D384" s="94" t="s">
        <v>353</v>
      </c>
      <c r="E384" s="94" t="s">
        <v>89</v>
      </c>
      <c r="F384" s="94"/>
      <c r="G384" s="160">
        <v>31614.1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63.75" outlineLevel="6" thickBot="1">
      <c r="A385" s="115" t="s">
        <v>190</v>
      </c>
      <c r="B385" s="91">
        <v>953</v>
      </c>
      <c r="C385" s="92" t="s">
        <v>18</v>
      </c>
      <c r="D385" s="92" t="s">
        <v>354</v>
      </c>
      <c r="E385" s="92" t="s">
        <v>5</v>
      </c>
      <c r="F385" s="92"/>
      <c r="G385" s="158">
        <f>G386</f>
        <v>66216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16.5" outlineLevel="6" thickBot="1">
      <c r="A386" s="5" t="s">
        <v>123</v>
      </c>
      <c r="B386" s="21">
        <v>953</v>
      </c>
      <c r="C386" s="6" t="s">
        <v>18</v>
      </c>
      <c r="D386" s="6" t="s">
        <v>354</v>
      </c>
      <c r="E386" s="6" t="s">
        <v>122</v>
      </c>
      <c r="F386" s="6"/>
      <c r="G386" s="159">
        <f>G387</f>
        <v>66216</v>
      </c>
      <c r="H386" s="32">
        <f aca="true" t="shared" si="62" ref="H386:X386">H387</f>
        <v>0</v>
      </c>
      <c r="I386" s="32">
        <f t="shared" si="62"/>
        <v>0</v>
      </c>
      <c r="J386" s="32">
        <f t="shared" si="62"/>
        <v>0</v>
      </c>
      <c r="K386" s="32">
        <f t="shared" si="62"/>
        <v>0</v>
      </c>
      <c r="L386" s="32">
        <f t="shared" si="62"/>
        <v>0</v>
      </c>
      <c r="M386" s="32">
        <f t="shared" si="62"/>
        <v>0</v>
      </c>
      <c r="N386" s="32">
        <f t="shared" si="62"/>
        <v>0</v>
      </c>
      <c r="O386" s="32">
        <f t="shared" si="62"/>
        <v>0</v>
      </c>
      <c r="P386" s="32">
        <f t="shared" si="62"/>
        <v>0</v>
      </c>
      <c r="Q386" s="32">
        <f t="shared" si="62"/>
        <v>0</v>
      </c>
      <c r="R386" s="32">
        <f t="shared" si="62"/>
        <v>0</v>
      </c>
      <c r="S386" s="32">
        <f t="shared" si="62"/>
        <v>0</v>
      </c>
      <c r="T386" s="32">
        <f t="shared" si="62"/>
        <v>0</v>
      </c>
      <c r="U386" s="32">
        <f t="shared" si="62"/>
        <v>0</v>
      </c>
      <c r="V386" s="32">
        <f t="shared" si="62"/>
        <v>0</v>
      </c>
      <c r="W386" s="32">
        <f t="shared" si="62"/>
        <v>0</v>
      </c>
      <c r="X386" s="67">
        <f t="shared" si="62"/>
        <v>34477.81647</v>
      </c>
      <c r="Y386" s="59">
        <f>X386/G380*100</f>
        <v>35.13122206926628</v>
      </c>
    </row>
    <row r="387" spans="1:25" ht="48" outlineLevel="6" thickBot="1">
      <c r="A387" s="100" t="s">
        <v>213</v>
      </c>
      <c r="B387" s="93">
        <v>953</v>
      </c>
      <c r="C387" s="94" t="s">
        <v>18</v>
      </c>
      <c r="D387" s="94" t="s">
        <v>354</v>
      </c>
      <c r="E387" s="94" t="s">
        <v>89</v>
      </c>
      <c r="F387" s="94"/>
      <c r="G387" s="160">
        <v>66216</v>
      </c>
      <c r="H387" s="34">
        <f aca="true" t="shared" si="63" ref="H387:X387">H389</f>
        <v>0</v>
      </c>
      <c r="I387" s="34">
        <f t="shared" si="63"/>
        <v>0</v>
      </c>
      <c r="J387" s="34">
        <f t="shared" si="63"/>
        <v>0</v>
      </c>
      <c r="K387" s="34">
        <f t="shared" si="63"/>
        <v>0</v>
      </c>
      <c r="L387" s="34">
        <f t="shared" si="63"/>
        <v>0</v>
      </c>
      <c r="M387" s="34">
        <f t="shared" si="63"/>
        <v>0</v>
      </c>
      <c r="N387" s="34">
        <f t="shared" si="63"/>
        <v>0</v>
      </c>
      <c r="O387" s="34">
        <f t="shared" si="63"/>
        <v>0</v>
      </c>
      <c r="P387" s="34">
        <f t="shared" si="63"/>
        <v>0</v>
      </c>
      <c r="Q387" s="34">
        <f t="shared" si="63"/>
        <v>0</v>
      </c>
      <c r="R387" s="34">
        <f t="shared" si="63"/>
        <v>0</v>
      </c>
      <c r="S387" s="34">
        <f t="shared" si="63"/>
        <v>0</v>
      </c>
      <c r="T387" s="34">
        <f t="shared" si="63"/>
        <v>0</v>
      </c>
      <c r="U387" s="34">
        <f t="shared" si="63"/>
        <v>0</v>
      </c>
      <c r="V387" s="34">
        <f t="shared" si="63"/>
        <v>0</v>
      </c>
      <c r="W387" s="34">
        <f t="shared" si="63"/>
        <v>0</v>
      </c>
      <c r="X387" s="68">
        <f t="shared" si="63"/>
        <v>34477.81647</v>
      </c>
      <c r="Y387" s="59">
        <f>X387/G381*100</f>
        <v>35.13122206926628</v>
      </c>
    </row>
    <row r="388" spans="1:25" ht="32.25" outlineLevel="6" thickBot="1">
      <c r="A388" s="126" t="s">
        <v>191</v>
      </c>
      <c r="B388" s="133">
        <v>953</v>
      </c>
      <c r="C388" s="92" t="s">
        <v>18</v>
      </c>
      <c r="D388" s="92" t="s">
        <v>355</v>
      </c>
      <c r="E388" s="92" t="s">
        <v>5</v>
      </c>
      <c r="F388" s="92"/>
      <c r="G388" s="158">
        <f>G389</f>
        <v>310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</row>
    <row r="389" spans="1:25" ht="16.5" outlineLevel="6" thickBot="1">
      <c r="A389" s="5" t="s">
        <v>123</v>
      </c>
      <c r="B389" s="21">
        <v>953</v>
      </c>
      <c r="C389" s="6" t="s">
        <v>18</v>
      </c>
      <c r="D389" s="6" t="s">
        <v>355</v>
      </c>
      <c r="E389" s="6" t="s">
        <v>122</v>
      </c>
      <c r="F389" s="6"/>
      <c r="G389" s="159">
        <f>G390</f>
        <v>310</v>
      </c>
      <c r="H389" s="2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44"/>
      <c r="X389" s="65">
        <v>34477.81647</v>
      </c>
      <c r="Y389" s="59">
        <f>X389/G383*100</f>
        <v>109.0583520327955</v>
      </c>
    </row>
    <row r="390" spans="1:25" ht="16.5" outlineLevel="6" thickBot="1">
      <c r="A390" s="97" t="s">
        <v>87</v>
      </c>
      <c r="B390" s="135">
        <v>953</v>
      </c>
      <c r="C390" s="94" t="s">
        <v>18</v>
      </c>
      <c r="D390" s="94" t="s">
        <v>355</v>
      </c>
      <c r="E390" s="94" t="s">
        <v>88</v>
      </c>
      <c r="F390" s="94"/>
      <c r="G390" s="160">
        <v>310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32.25" outlineLevel="6" thickBot="1">
      <c r="A391" s="136" t="s">
        <v>251</v>
      </c>
      <c r="B391" s="140">
        <v>953</v>
      </c>
      <c r="C391" s="9" t="s">
        <v>18</v>
      </c>
      <c r="D391" s="9" t="s">
        <v>356</v>
      </c>
      <c r="E391" s="9" t="s">
        <v>5</v>
      </c>
      <c r="F391" s="9"/>
      <c r="G391" s="156">
        <f>G392</f>
        <v>0</v>
      </c>
      <c r="H391" s="31" t="e">
        <f>H392+#REF!+H410+H405</f>
        <v>#REF!</v>
      </c>
      <c r="I391" s="31" t="e">
        <f>I392+#REF!+I410+I405</f>
        <v>#REF!</v>
      </c>
      <c r="J391" s="31" t="e">
        <f>J392+#REF!+J410+J405</f>
        <v>#REF!</v>
      </c>
      <c r="K391" s="31" t="e">
        <f>K392+#REF!+K410+K405</f>
        <v>#REF!</v>
      </c>
      <c r="L391" s="31" t="e">
        <f>L392+#REF!+L410+L405</f>
        <v>#REF!</v>
      </c>
      <c r="M391" s="31" t="e">
        <f>M392+#REF!+M410+M405</f>
        <v>#REF!</v>
      </c>
      <c r="N391" s="31" t="e">
        <f>N392+#REF!+N410+N405</f>
        <v>#REF!</v>
      </c>
      <c r="O391" s="31" t="e">
        <f>O392+#REF!+O410+O405</f>
        <v>#REF!</v>
      </c>
      <c r="P391" s="31" t="e">
        <f>P392+#REF!+P410+P405</f>
        <v>#REF!</v>
      </c>
      <c r="Q391" s="31" t="e">
        <f>Q392+#REF!+Q410+Q405</f>
        <v>#REF!</v>
      </c>
      <c r="R391" s="31" t="e">
        <f>R392+#REF!+R410+R405</f>
        <v>#REF!</v>
      </c>
      <c r="S391" s="31" t="e">
        <f>S392+#REF!+S410+S405</f>
        <v>#REF!</v>
      </c>
      <c r="T391" s="31" t="e">
        <f>T392+#REF!+T410+T405</f>
        <v>#REF!</v>
      </c>
      <c r="U391" s="31" t="e">
        <f>U392+#REF!+U410+U405</f>
        <v>#REF!</v>
      </c>
      <c r="V391" s="31" t="e">
        <f>V392+#REF!+V410+V405</f>
        <v>#REF!</v>
      </c>
      <c r="W391" s="31" t="e">
        <f>W392+#REF!+W410+W405</f>
        <v>#REF!</v>
      </c>
      <c r="X391" s="31" t="e">
        <f>X392+#REF!+X410+X405</f>
        <v>#REF!</v>
      </c>
      <c r="Y391" s="59" t="e">
        <f>X391/G385*100</f>
        <v>#REF!</v>
      </c>
    </row>
    <row r="392" spans="1:25" ht="32.25" outlineLevel="6" thickBot="1">
      <c r="A392" s="126" t="s">
        <v>192</v>
      </c>
      <c r="B392" s="133">
        <v>953</v>
      </c>
      <c r="C392" s="92" t="s">
        <v>18</v>
      </c>
      <c r="D392" s="92" t="s">
        <v>357</v>
      </c>
      <c r="E392" s="92" t="s">
        <v>5</v>
      </c>
      <c r="F392" s="92"/>
      <c r="G392" s="158">
        <f>G393</f>
        <v>0</v>
      </c>
      <c r="H392" s="32">
        <f aca="true" t="shared" si="64" ref="H392:X392">H393</f>
        <v>0</v>
      </c>
      <c r="I392" s="32">
        <f t="shared" si="64"/>
        <v>0</v>
      </c>
      <c r="J392" s="32">
        <f t="shared" si="64"/>
        <v>0</v>
      </c>
      <c r="K392" s="32">
        <f t="shared" si="64"/>
        <v>0</v>
      </c>
      <c r="L392" s="32">
        <f t="shared" si="64"/>
        <v>0</v>
      </c>
      <c r="M392" s="32">
        <f t="shared" si="64"/>
        <v>0</v>
      </c>
      <c r="N392" s="32">
        <f t="shared" si="64"/>
        <v>0</v>
      </c>
      <c r="O392" s="32">
        <f t="shared" si="64"/>
        <v>0</v>
      </c>
      <c r="P392" s="32">
        <f t="shared" si="64"/>
        <v>0</v>
      </c>
      <c r="Q392" s="32">
        <f t="shared" si="64"/>
        <v>0</v>
      </c>
      <c r="R392" s="32">
        <f t="shared" si="64"/>
        <v>0</v>
      </c>
      <c r="S392" s="32">
        <f t="shared" si="64"/>
        <v>0</v>
      </c>
      <c r="T392" s="32">
        <f t="shared" si="64"/>
        <v>0</v>
      </c>
      <c r="U392" s="32">
        <f t="shared" si="64"/>
        <v>0</v>
      </c>
      <c r="V392" s="32">
        <f t="shared" si="64"/>
        <v>0</v>
      </c>
      <c r="W392" s="32">
        <f t="shared" si="64"/>
        <v>0</v>
      </c>
      <c r="X392" s="70">
        <f t="shared" si="64"/>
        <v>48148.89725</v>
      </c>
      <c r="Y392" s="59">
        <f>X392/G386*100</f>
        <v>72.71489858946478</v>
      </c>
    </row>
    <row r="393" spans="1:25" ht="16.5" outlineLevel="6" thickBot="1">
      <c r="A393" s="5" t="s">
        <v>123</v>
      </c>
      <c r="B393" s="21">
        <v>953</v>
      </c>
      <c r="C393" s="6" t="s">
        <v>18</v>
      </c>
      <c r="D393" s="6" t="s">
        <v>357</v>
      </c>
      <c r="E393" s="6" t="s">
        <v>122</v>
      </c>
      <c r="F393" s="6"/>
      <c r="G393" s="159">
        <f>G394</f>
        <v>0</v>
      </c>
      <c r="H393" s="34">
        <f aca="true" t="shared" si="65" ref="H393:X393">H400</f>
        <v>0</v>
      </c>
      <c r="I393" s="34">
        <f t="shared" si="65"/>
        <v>0</v>
      </c>
      <c r="J393" s="34">
        <f t="shared" si="65"/>
        <v>0</v>
      </c>
      <c r="K393" s="34">
        <f t="shared" si="65"/>
        <v>0</v>
      </c>
      <c r="L393" s="34">
        <f t="shared" si="65"/>
        <v>0</v>
      </c>
      <c r="M393" s="34">
        <f t="shared" si="65"/>
        <v>0</v>
      </c>
      <c r="N393" s="34">
        <f t="shared" si="65"/>
        <v>0</v>
      </c>
      <c r="O393" s="34">
        <f t="shared" si="65"/>
        <v>0</v>
      </c>
      <c r="P393" s="34">
        <f t="shared" si="65"/>
        <v>0</v>
      </c>
      <c r="Q393" s="34">
        <f t="shared" si="65"/>
        <v>0</v>
      </c>
      <c r="R393" s="34">
        <f t="shared" si="65"/>
        <v>0</v>
      </c>
      <c r="S393" s="34">
        <f t="shared" si="65"/>
        <v>0</v>
      </c>
      <c r="T393" s="34">
        <f t="shared" si="65"/>
        <v>0</v>
      </c>
      <c r="U393" s="34">
        <f t="shared" si="65"/>
        <v>0</v>
      </c>
      <c r="V393" s="34">
        <f t="shared" si="65"/>
        <v>0</v>
      </c>
      <c r="W393" s="34">
        <f t="shared" si="65"/>
        <v>0</v>
      </c>
      <c r="X393" s="68">
        <f t="shared" si="65"/>
        <v>48148.89725</v>
      </c>
      <c r="Y393" s="59">
        <f>X393/G387*100</f>
        <v>72.71489858946478</v>
      </c>
    </row>
    <row r="394" spans="1:25" ht="16.5" outlineLevel="6" thickBot="1">
      <c r="A394" s="97" t="s">
        <v>87</v>
      </c>
      <c r="B394" s="135">
        <v>953</v>
      </c>
      <c r="C394" s="94" t="s">
        <v>18</v>
      </c>
      <c r="D394" s="94" t="s">
        <v>357</v>
      </c>
      <c r="E394" s="94" t="s">
        <v>88</v>
      </c>
      <c r="F394" s="94"/>
      <c r="G394" s="160"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16.5" outlineLevel="6" thickBot="1">
      <c r="A395" s="125" t="s">
        <v>39</v>
      </c>
      <c r="B395" s="18">
        <v>953</v>
      </c>
      <c r="C395" s="39" t="s">
        <v>19</v>
      </c>
      <c r="D395" s="39" t="s">
        <v>274</v>
      </c>
      <c r="E395" s="39" t="s">
        <v>5</v>
      </c>
      <c r="F395" s="39"/>
      <c r="G395" s="161">
        <f>G400+G396+G434</f>
        <v>317934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13" t="s">
        <v>138</v>
      </c>
      <c r="B396" s="19">
        <v>953</v>
      </c>
      <c r="C396" s="9" t="s">
        <v>19</v>
      </c>
      <c r="D396" s="9" t="s">
        <v>275</v>
      </c>
      <c r="E396" s="9" t="s">
        <v>5</v>
      </c>
      <c r="F396" s="9"/>
      <c r="G396" s="156">
        <f>G397</f>
        <v>350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32.25" outlineLevel="6" thickBot="1">
      <c r="A397" s="113" t="s">
        <v>139</v>
      </c>
      <c r="B397" s="19">
        <v>953</v>
      </c>
      <c r="C397" s="9" t="s">
        <v>19</v>
      </c>
      <c r="D397" s="9" t="s">
        <v>276</v>
      </c>
      <c r="E397" s="9" t="s">
        <v>5</v>
      </c>
      <c r="F397" s="9"/>
      <c r="G397" s="156">
        <f>G398</f>
        <v>350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5" t="s">
        <v>144</v>
      </c>
      <c r="B398" s="91">
        <v>953</v>
      </c>
      <c r="C398" s="92" t="s">
        <v>19</v>
      </c>
      <c r="D398" s="92" t="s">
        <v>280</v>
      </c>
      <c r="E398" s="92" t="s">
        <v>5</v>
      </c>
      <c r="F398" s="92"/>
      <c r="G398" s="158">
        <f>G399</f>
        <v>350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6.5" outlineLevel="6" thickBot="1">
      <c r="A399" s="5" t="s">
        <v>112</v>
      </c>
      <c r="B399" s="21">
        <v>953</v>
      </c>
      <c r="C399" s="6" t="s">
        <v>19</v>
      </c>
      <c r="D399" s="6" t="s">
        <v>280</v>
      </c>
      <c r="E399" s="6" t="s">
        <v>89</v>
      </c>
      <c r="F399" s="6"/>
      <c r="G399" s="159">
        <v>350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80" t="s">
        <v>250</v>
      </c>
      <c r="B400" s="19">
        <v>953</v>
      </c>
      <c r="C400" s="9" t="s">
        <v>19</v>
      </c>
      <c r="D400" s="9" t="s">
        <v>351</v>
      </c>
      <c r="E400" s="9" t="s">
        <v>5</v>
      </c>
      <c r="F400" s="9"/>
      <c r="G400" s="156">
        <f>G401+G422+G427</f>
        <v>317564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5">
        <v>48148.89725</v>
      </c>
      <c r="Y400" s="59" t="e">
        <f>X400/G394*100</f>
        <v>#DIV/0!</v>
      </c>
    </row>
    <row r="401" spans="1:25" ht="16.5" outlineLevel="6" thickBot="1">
      <c r="A401" s="137" t="s">
        <v>193</v>
      </c>
      <c r="B401" s="20">
        <v>953</v>
      </c>
      <c r="C401" s="11" t="s">
        <v>19</v>
      </c>
      <c r="D401" s="11" t="s">
        <v>358</v>
      </c>
      <c r="E401" s="11" t="s">
        <v>5</v>
      </c>
      <c r="F401" s="11"/>
      <c r="G401" s="157">
        <f>G402+G411+G414+G405+G417+G408</f>
        <v>299026.8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32.25" outlineLevel="6" thickBot="1">
      <c r="A402" s="95" t="s">
        <v>164</v>
      </c>
      <c r="B402" s="91">
        <v>953</v>
      </c>
      <c r="C402" s="92" t="s">
        <v>19</v>
      </c>
      <c r="D402" s="92" t="s">
        <v>359</v>
      </c>
      <c r="E402" s="92" t="s">
        <v>5</v>
      </c>
      <c r="F402" s="92"/>
      <c r="G402" s="158">
        <f>G403</f>
        <v>60630.8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16.5" outlineLevel="6" thickBot="1">
      <c r="A403" s="5" t="s">
        <v>123</v>
      </c>
      <c r="B403" s="21">
        <v>953</v>
      </c>
      <c r="C403" s="6" t="s">
        <v>19</v>
      </c>
      <c r="D403" s="6" t="s">
        <v>359</v>
      </c>
      <c r="E403" s="6" t="s">
        <v>122</v>
      </c>
      <c r="F403" s="6"/>
      <c r="G403" s="159">
        <f>G404</f>
        <v>60630.8</v>
      </c>
      <c r="H403" s="2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44"/>
      <c r="X403" s="65">
        <v>19460.04851</v>
      </c>
      <c r="Y403" s="59" t="e">
        <f>X403/#REF!*100</f>
        <v>#REF!</v>
      </c>
    </row>
    <row r="404" spans="1:25" ht="48" outlineLevel="6" thickBot="1">
      <c r="A404" s="100" t="s">
        <v>213</v>
      </c>
      <c r="B404" s="93">
        <v>953</v>
      </c>
      <c r="C404" s="94" t="s">
        <v>19</v>
      </c>
      <c r="D404" s="94" t="s">
        <v>359</v>
      </c>
      <c r="E404" s="94" t="s">
        <v>89</v>
      </c>
      <c r="F404" s="94"/>
      <c r="G404" s="160">
        <v>60630.8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32.25" outlineLevel="6" thickBot="1">
      <c r="A405" s="126" t="s">
        <v>210</v>
      </c>
      <c r="B405" s="91">
        <v>953</v>
      </c>
      <c r="C405" s="92" t="s">
        <v>19</v>
      </c>
      <c r="D405" s="92" t="s">
        <v>368</v>
      </c>
      <c r="E405" s="92" t="s">
        <v>5</v>
      </c>
      <c r="F405" s="92"/>
      <c r="G405" s="158">
        <f>G406</f>
        <v>1365</v>
      </c>
      <c r="H405" s="31">
        <f aca="true" t="shared" si="66" ref="H405:X405">H406</f>
        <v>0</v>
      </c>
      <c r="I405" s="31">
        <f t="shared" si="66"/>
        <v>0</v>
      </c>
      <c r="J405" s="31">
        <f t="shared" si="66"/>
        <v>0</v>
      </c>
      <c r="K405" s="31">
        <f t="shared" si="66"/>
        <v>0</v>
      </c>
      <c r="L405" s="31">
        <f t="shared" si="66"/>
        <v>0</v>
      </c>
      <c r="M405" s="31">
        <f t="shared" si="66"/>
        <v>0</v>
      </c>
      <c r="N405" s="31">
        <f t="shared" si="66"/>
        <v>0</v>
      </c>
      <c r="O405" s="31">
        <f t="shared" si="66"/>
        <v>0</v>
      </c>
      <c r="P405" s="31">
        <f t="shared" si="66"/>
        <v>0</v>
      </c>
      <c r="Q405" s="31">
        <f t="shared" si="66"/>
        <v>0</v>
      </c>
      <c r="R405" s="31">
        <f t="shared" si="66"/>
        <v>0</v>
      </c>
      <c r="S405" s="31">
        <f t="shared" si="66"/>
        <v>0</v>
      </c>
      <c r="T405" s="31">
        <f t="shared" si="66"/>
        <v>0</v>
      </c>
      <c r="U405" s="31">
        <f t="shared" si="66"/>
        <v>0</v>
      </c>
      <c r="V405" s="31">
        <f t="shared" si="66"/>
        <v>0</v>
      </c>
      <c r="W405" s="31">
        <f t="shared" si="66"/>
        <v>0</v>
      </c>
      <c r="X405" s="31">
        <f t="shared" si="66"/>
        <v>0</v>
      </c>
      <c r="Y405" s="59">
        <v>0</v>
      </c>
    </row>
    <row r="406" spans="1:25" ht="16.5" outlineLevel="6" thickBot="1">
      <c r="A406" s="5" t="s">
        <v>123</v>
      </c>
      <c r="B406" s="21">
        <v>953</v>
      </c>
      <c r="C406" s="6" t="s">
        <v>19</v>
      </c>
      <c r="D406" s="6" t="s">
        <v>368</v>
      </c>
      <c r="E406" s="6" t="s">
        <v>122</v>
      </c>
      <c r="F406" s="6"/>
      <c r="G406" s="159">
        <f>G407</f>
        <v>1365</v>
      </c>
      <c r="H406" s="34">
        <f aca="true" t="shared" si="67" ref="H406:X406">H409</f>
        <v>0</v>
      </c>
      <c r="I406" s="34">
        <f t="shared" si="67"/>
        <v>0</v>
      </c>
      <c r="J406" s="34">
        <f t="shared" si="67"/>
        <v>0</v>
      </c>
      <c r="K406" s="34">
        <f t="shared" si="67"/>
        <v>0</v>
      </c>
      <c r="L406" s="34">
        <f t="shared" si="67"/>
        <v>0</v>
      </c>
      <c r="M406" s="34">
        <f t="shared" si="67"/>
        <v>0</v>
      </c>
      <c r="N406" s="34">
        <f t="shared" si="67"/>
        <v>0</v>
      </c>
      <c r="O406" s="34">
        <f t="shared" si="67"/>
        <v>0</v>
      </c>
      <c r="P406" s="34">
        <f t="shared" si="67"/>
        <v>0</v>
      </c>
      <c r="Q406" s="34">
        <f t="shared" si="67"/>
        <v>0</v>
      </c>
      <c r="R406" s="34">
        <f t="shared" si="67"/>
        <v>0</v>
      </c>
      <c r="S406" s="34">
        <f t="shared" si="67"/>
        <v>0</v>
      </c>
      <c r="T406" s="34">
        <f t="shared" si="67"/>
        <v>0</v>
      </c>
      <c r="U406" s="34">
        <f t="shared" si="67"/>
        <v>0</v>
      </c>
      <c r="V406" s="34">
        <f t="shared" si="67"/>
        <v>0</v>
      </c>
      <c r="W406" s="34">
        <f t="shared" si="67"/>
        <v>0</v>
      </c>
      <c r="X406" s="34">
        <f t="shared" si="67"/>
        <v>0</v>
      </c>
      <c r="Y406" s="59">
        <v>0</v>
      </c>
    </row>
    <row r="407" spans="1:25" ht="16.5" outlineLevel="6" thickBot="1">
      <c r="A407" s="97" t="s">
        <v>87</v>
      </c>
      <c r="B407" s="93">
        <v>953</v>
      </c>
      <c r="C407" s="94" t="s">
        <v>19</v>
      </c>
      <c r="D407" s="94" t="s">
        <v>368</v>
      </c>
      <c r="E407" s="94" t="s">
        <v>88</v>
      </c>
      <c r="F407" s="94"/>
      <c r="G407" s="160">
        <v>1365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55"/>
      <c r="Y407" s="59"/>
    </row>
    <row r="408" spans="1:25" ht="16.5" outlineLevel="6" thickBot="1">
      <c r="A408" s="126" t="s">
        <v>262</v>
      </c>
      <c r="B408" s="91">
        <v>953</v>
      </c>
      <c r="C408" s="92" t="s">
        <v>19</v>
      </c>
      <c r="D408" s="92" t="s">
        <v>360</v>
      </c>
      <c r="E408" s="92" t="s">
        <v>5</v>
      </c>
      <c r="F408" s="92"/>
      <c r="G408" s="158">
        <f>G409</f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55"/>
      <c r="Y408" s="59"/>
    </row>
    <row r="409" spans="1:25" ht="16.5" outlineLevel="6" thickBot="1">
      <c r="A409" s="5" t="s">
        <v>123</v>
      </c>
      <c r="B409" s="21">
        <v>953</v>
      </c>
      <c r="C409" s="6" t="s">
        <v>19</v>
      </c>
      <c r="D409" s="6" t="s">
        <v>360</v>
      </c>
      <c r="E409" s="6" t="s">
        <v>122</v>
      </c>
      <c r="F409" s="6"/>
      <c r="G409" s="159">
        <f>G410</f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>
        <v>0</v>
      </c>
      <c r="Y409" s="59">
        <v>0</v>
      </c>
    </row>
    <row r="410" spans="1:25" ht="16.5" outlineLevel="6" thickBot="1">
      <c r="A410" s="97" t="s">
        <v>87</v>
      </c>
      <c r="B410" s="93">
        <v>953</v>
      </c>
      <c r="C410" s="94" t="s">
        <v>19</v>
      </c>
      <c r="D410" s="94" t="s">
        <v>360</v>
      </c>
      <c r="E410" s="94" t="s">
        <v>88</v>
      </c>
      <c r="F410" s="94"/>
      <c r="G410" s="160">
        <v>0</v>
      </c>
      <c r="H410" s="31" t="e">
        <f>#REF!+#REF!+#REF!+H422+H443+#REF!</f>
        <v>#REF!</v>
      </c>
      <c r="I410" s="31" t="e">
        <f>#REF!+#REF!+#REF!+I422+I443+#REF!</f>
        <v>#REF!</v>
      </c>
      <c r="J410" s="31" t="e">
        <f>#REF!+#REF!+#REF!+J422+J443+#REF!</f>
        <v>#REF!</v>
      </c>
      <c r="K410" s="31" t="e">
        <f>#REF!+#REF!+#REF!+K422+K443+#REF!</f>
        <v>#REF!</v>
      </c>
      <c r="L410" s="31" t="e">
        <f>#REF!+#REF!+#REF!+L422+L443+#REF!</f>
        <v>#REF!</v>
      </c>
      <c r="M410" s="31" t="e">
        <f>#REF!+#REF!+#REF!+M422+M443+#REF!</f>
        <v>#REF!</v>
      </c>
      <c r="N410" s="31" t="e">
        <f>#REF!+#REF!+#REF!+N422+N443+#REF!</f>
        <v>#REF!</v>
      </c>
      <c r="O410" s="31" t="e">
        <f>#REF!+#REF!+#REF!+O422+O443+#REF!</f>
        <v>#REF!</v>
      </c>
      <c r="P410" s="31" t="e">
        <f>#REF!+#REF!+#REF!+P422+P443+#REF!</f>
        <v>#REF!</v>
      </c>
      <c r="Q410" s="31" t="e">
        <f>#REF!+#REF!+#REF!+Q422+Q443+#REF!</f>
        <v>#REF!</v>
      </c>
      <c r="R410" s="31" t="e">
        <f>#REF!+#REF!+#REF!+R422+R443+#REF!</f>
        <v>#REF!</v>
      </c>
      <c r="S410" s="31" t="e">
        <f>#REF!+#REF!+#REF!+S422+S443+#REF!</f>
        <v>#REF!</v>
      </c>
      <c r="T410" s="31" t="e">
        <f>#REF!+#REF!+#REF!+T422+T443+#REF!</f>
        <v>#REF!</v>
      </c>
      <c r="U410" s="31" t="e">
        <f>#REF!+#REF!+#REF!+U422+U443+#REF!</f>
        <v>#REF!</v>
      </c>
      <c r="V410" s="31" t="e">
        <f>#REF!+#REF!+#REF!+V422+V443+#REF!</f>
        <v>#REF!</v>
      </c>
      <c r="W410" s="31" t="e">
        <f>#REF!+#REF!+#REF!+W422+W443+#REF!</f>
        <v>#REF!</v>
      </c>
      <c r="X410" s="69" t="e">
        <f>#REF!+#REF!+#REF!+X422+X443+#REF!</f>
        <v>#REF!</v>
      </c>
      <c r="Y410" s="59" t="e">
        <f>X410/G404*100</f>
        <v>#REF!</v>
      </c>
    </row>
    <row r="411" spans="1:25" ht="32.25" outlineLevel="6" thickBot="1">
      <c r="A411" s="138" t="s">
        <v>194</v>
      </c>
      <c r="B411" s="107">
        <v>953</v>
      </c>
      <c r="C411" s="92" t="s">
        <v>19</v>
      </c>
      <c r="D411" s="92" t="s">
        <v>361</v>
      </c>
      <c r="E411" s="92" t="s">
        <v>5</v>
      </c>
      <c r="F411" s="92"/>
      <c r="G411" s="158">
        <f>G412</f>
        <v>5776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69"/>
      <c r="Y411" s="59"/>
    </row>
    <row r="412" spans="1:25" ht="16.5" outlineLevel="6" thickBot="1">
      <c r="A412" s="5" t="s">
        <v>123</v>
      </c>
      <c r="B412" s="21">
        <v>953</v>
      </c>
      <c r="C412" s="6" t="s">
        <v>19</v>
      </c>
      <c r="D412" s="6" t="s">
        <v>361</v>
      </c>
      <c r="E412" s="6" t="s">
        <v>122</v>
      </c>
      <c r="F412" s="6"/>
      <c r="G412" s="159">
        <f>G413</f>
        <v>5776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69"/>
      <c r="Y412" s="59"/>
    </row>
    <row r="413" spans="1:25" ht="48" outlineLevel="6" thickBot="1">
      <c r="A413" s="100" t="s">
        <v>213</v>
      </c>
      <c r="B413" s="93">
        <v>953</v>
      </c>
      <c r="C413" s="94" t="s">
        <v>19</v>
      </c>
      <c r="D413" s="94" t="s">
        <v>361</v>
      </c>
      <c r="E413" s="94" t="s">
        <v>89</v>
      </c>
      <c r="F413" s="94"/>
      <c r="G413" s="160">
        <v>5776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69"/>
      <c r="Y413" s="59"/>
    </row>
    <row r="414" spans="1:25" ht="63.75" outlineLevel="6" thickBot="1">
      <c r="A414" s="139" t="s">
        <v>195</v>
      </c>
      <c r="B414" s="141">
        <v>953</v>
      </c>
      <c r="C414" s="108" t="s">
        <v>19</v>
      </c>
      <c r="D414" s="108" t="s">
        <v>362</v>
      </c>
      <c r="E414" s="108" t="s">
        <v>5</v>
      </c>
      <c r="F414" s="108"/>
      <c r="G414" s="162">
        <f>G415</f>
        <v>231255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69"/>
      <c r="Y414" s="59"/>
    </row>
    <row r="415" spans="1:25" ht="23.25" customHeight="1" outlineLevel="6" thickBot="1">
      <c r="A415" s="5" t="s">
        <v>123</v>
      </c>
      <c r="B415" s="21">
        <v>953</v>
      </c>
      <c r="C415" s="6" t="s">
        <v>19</v>
      </c>
      <c r="D415" s="6" t="s">
        <v>362</v>
      </c>
      <c r="E415" s="6" t="s">
        <v>122</v>
      </c>
      <c r="F415" s="6"/>
      <c r="G415" s="159">
        <f>G416</f>
        <v>231255</v>
      </c>
      <c r="H415" s="84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6"/>
      <c r="Y415" s="59"/>
    </row>
    <row r="416" spans="1:25" ht="18.75" customHeight="1" outlineLevel="6" thickBot="1">
      <c r="A416" s="100" t="s">
        <v>213</v>
      </c>
      <c r="B416" s="93">
        <v>953</v>
      </c>
      <c r="C416" s="94" t="s">
        <v>19</v>
      </c>
      <c r="D416" s="94" t="s">
        <v>362</v>
      </c>
      <c r="E416" s="94" t="s">
        <v>89</v>
      </c>
      <c r="F416" s="94"/>
      <c r="G416" s="160">
        <v>231255</v>
      </c>
      <c r="H416" s="84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6"/>
      <c r="Y416" s="59"/>
    </row>
    <row r="417" spans="1:25" ht="19.5" customHeight="1" outlineLevel="6" thickBot="1">
      <c r="A417" s="115" t="s">
        <v>216</v>
      </c>
      <c r="B417" s="91">
        <v>953</v>
      </c>
      <c r="C417" s="92" t="s">
        <v>19</v>
      </c>
      <c r="D417" s="92" t="s">
        <v>363</v>
      </c>
      <c r="E417" s="92" t="s">
        <v>5</v>
      </c>
      <c r="F417" s="92"/>
      <c r="G417" s="158">
        <f>G418+G420</f>
        <v>0</v>
      </c>
      <c r="H417" s="84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6"/>
      <c r="Y417" s="59"/>
    </row>
    <row r="418" spans="1:25" ht="20.25" customHeight="1" outlineLevel="6" thickBot="1">
      <c r="A418" s="5" t="s">
        <v>101</v>
      </c>
      <c r="B418" s="21">
        <v>953</v>
      </c>
      <c r="C418" s="6" t="s">
        <v>19</v>
      </c>
      <c r="D418" s="6" t="s">
        <v>363</v>
      </c>
      <c r="E418" s="6" t="s">
        <v>95</v>
      </c>
      <c r="F418" s="6"/>
      <c r="G418" s="159">
        <f>G419</f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>
        <v>2744.868</v>
      </c>
      <c r="Y418" s="59" t="e">
        <f>X418/#REF!*100</f>
        <v>#REF!</v>
      </c>
    </row>
    <row r="419" spans="1:25" ht="32.25" outlineLevel="6" thickBot="1">
      <c r="A419" s="89" t="s">
        <v>103</v>
      </c>
      <c r="B419" s="93">
        <v>953</v>
      </c>
      <c r="C419" s="94" t="s">
        <v>19</v>
      </c>
      <c r="D419" s="94" t="s">
        <v>363</v>
      </c>
      <c r="E419" s="94" t="s">
        <v>97</v>
      </c>
      <c r="F419" s="94"/>
      <c r="G419" s="160"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5" t="s">
        <v>123</v>
      </c>
      <c r="B420" s="21">
        <v>953</v>
      </c>
      <c r="C420" s="6" t="s">
        <v>19</v>
      </c>
      <c r="D420" s="6" t="s">
        <v>363</v>
      </c>
      <c r="E420" s="6" t="s">
        <v>122</v>
      </c>
      <c r="F420" s="6"/>
      <c r="G420" s="159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48" outlineLevel="6" thickBot="1">
      <c r="A421" s="100" t="s">
        <v>213</v>
      </c>
      <c r="B421" s="93">
        <v>953</v>
      </c>
      <c r="C421" s="94" t="s">
        <v>19</v>
      </c>
      <c r="D421" s="94" t="s">
        <v>363</v>
      </c>
      <c r="E421" s="94" t="s">
        <v>89</v>
      </c>
      <c r="F421" s="94"/>
      <c r="G421" s="160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32.25" outlineLevel="6" thickBot="1">
      <c r="A422" s="13" t="s">
        <v>196</v>
      </c>
      <c r="B422" s="20">
        <v>953</v>
      </c>
      <c r="C422" s="9" t="s">
        <v>19</v>
      </c>
      <c r="D422" s="9" t="s">
        <v>364</v>
      </c>
      <c r="E422" s="9" t="s">
        <v>5</v>
      </c>
      <c r="F422" s="9"/>
      <c r="G422" s="156">
        <f>G423</f>
        <v>18537.2</v>
      </c>
      <c r="H422" s="32">
        <f aca="true" t="shared" si="68" ref="H422:X422">H428</f>
        <v>0</v>
      </c>
      <c r="I422" s="32">
        <f t="shared" si="68"/>
        <v>0</v>
      </c>
      <c r="J422" s="32">
        <f t="shared" si="68"/>
        <v>0</v>
      </c>
      <c r="K422" s="32">
        <f t="shared" si="68"/>
        <v>0</v>
      </c>
      <c r="L422" s="32">
        <f t="shared" si="68"/>
        <v>0</v>
      </c>
      <c r="M422" s="32">
        <f t="shared" si="68"/>
        <v>0</v>
      </c>
      <c r="N422" s="32">
        <f t="shared" si="68"/>
        <v>0</v>
      </c>
      <c r="O422" s="32">
        <f t="shared" si="68"/>
        <v>0</v>
      </c>
      <c r="P422" s="32">
        <f t="shared" si="68"/>
        <v>0</v>
      </c>
      <c r="Q422" s="32">
        <f t="shared" si="68"/>
        <v>0</v>
      </c>
      <c r="R422" s="32">
        <f t="shared" si="68"/>
        <v>0</v>
      </c>
      <c r="S422" s="32">
        <f t="shared" si="68"/>
        <v>0</v>
      </c>
      <c r="T422" s="32">
        <f t="shared" si="68"/>
        <v>0</v>
      </c>
      <c r="U422" s="32">
        <f t="shared" si="68"/>
        <v>0</v>
      </c>
      <c r="V422" s="32">
        <f t="shared" si="68"/>
        <v>0</v>
      </c>
      <c r="W422" s="32">
        <f t="shared" si="68"/>
        <v>0</v>
      </c>
      <c r="X422" s="67">
        <f t="shared" si="68"/>
        <v>3215.05065</v>
      </c>
      <c r="Y422" s="59">
        <f>X422/G416*100</f>
        <v>1.3902621132516053</v>
      </c>
    </row>
    <row r="423" spans="1:25" ht="32.25" outlineLevel="6" thickBot="1">
      <c r="A423" s="95" t="s">
        <v>197</v>
      </c>
      <c r="B423" s="91">
        <v>953</v>
      </c>
      <c r="C423" s="92" t="s">
        <v>19</v>
      </c>
      <c r="D423" s="92" t="s">
        <v>365</v>
      </c>
      <c r="E423" s="92" t="s">
        <v>5</v>
      </c>
      <c r="F423" s="92"/>
      <c r="G423" s="158">
        <f>G424</f>
        <v>18537.2</v>
      </c>
      <c r="H423" s="84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153"/>
      <c r="Y423" s="59"/>
    </row>
    <row r="424" spans="1:25" ht="16.5" outlineLevel="6" thickBot="1">
      <c r="A424" s="5" t="s">
        <v>123</v>
      </c>
      <c r="B424" s="21">
        <v>953</v>
      </c>
      <c r="C424" s="6" t="s">
        <v>19</v>
      </c>
      <c r="D424" s="6" t="s">
        <v>365</v>
      </c>
      <c r="E424" s="6" t="s">
        <v>122</v>
      </c>
      <c r="F424" s="6"/>
      <c r="G424" s="159">
        <f>G425+G426</f>
        <v>18537.2</v>
      </c>
      <c r="H424" s="84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153"/>
      <c r="Y424" s="59"/>
    </row>
    <row r="425" spans="1:25" ht="48" outlineLevel="6" thickBot="1">
      <c r="A425" s="100" t="s">
        <v>213</v>
      </c>
      <c r="B425" s="93">
        <v>953</v>
      </c>
      <c r="C425" s="94" t="s">
        <v>19</v>
      </c>
      <c r="D425" s="94" t="s">
        <v>365</v>
      </c>
      <c r="E425" s="94" t="s">
        <v>89</v>
      </c>
      <c r="F425" s="94"/>
      <c r="G425" s="160">
        <v>18537.2</v>
      </c>
      <c r="H425" s="84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153"/>
      <c r="Y425" s="59"/>
    </row>
    <row r="426" spans="1:25" ht="16.5" outlineLevel="6" thickBot="1">
      <c r="A426" s="97" t="s">
        <v>87</v>
      </c>
      <c r="B426" s="93">
        <v>953</v>
      </c>
      <c r="C426" s="94" t="s">
        <v>19</v>
      </c>
      <c r="D426" s="94" t="s">
        <v>379</v>
      </c>
      <c r="E426" s="94" t="s">
        <v>88</v>
      </c>
      <c r="F426" s="94"/>
      <c r="G426" s="160">
        <v>0</v>
      </c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153"/>
      <c r="Y426" s="59"/>
    </row>
    <row r="427" spans="1:25" ht="32.25" outlineLevel="6" thickBot="1">
      <c r="A427" s="136" t="s">
        <v>251</v>
      </c>
      <c r="B427" s="20">
        <v>953</v>
      </c>
      <c r="C427" s="9" t="s">
        <v>19</v>
      </c>
      <c r="D427" s="9" t="s">
        <v>356</v>
      </c>
      <c r="E427" s="9" t="s">
        <v>5</v>
      </c>
      <c r="F427" s="9"/>
      <c r="G427" s="10">
        <f>G431+G428</f>
        <v>0</v>
      </c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153"/>
      <c r="Y427" s="59"/>
    </row>
    <row r="428" spans="1:25" ht="32.25" outlineLevel="6" thickBot="1">
      <c r="A428" s="126" t="s">
        <v>260</v>
      </c>
      <c r="B428" s="91">
        <v>953</v>
      </c>
      <c r="C428" s="92" t="s">
        <v>19</v>
      </c>
      <c r="D428" s="92" t="s">
        <v>366</v>
      </c>
      <c r="E428" s="92" t="s">
        <v>5</v>
      </c>
      <c r="F428" s="92"/>
      <c r="G428" s="158">
        <f>G429</f>
        <v>0</v>
      </c>
      <c r="H428" s="26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44"/>
      <c r="X428" s="65">
        <v>3215.05065</v>
      </c>
      <c r="Y428" s="59">
        <f>X428/G422*100</f>
        <v>17.3437771076538</v>
      </c>
    </row>
    <row r="429" spans="1:25" ht="16.5" outlineLevel="6" thickBot="1">
      <c r="A429" s="5" t="s">
        <v>123</v>
      </c>
      <c r="B429" s="21">
        <v>953</v>
      </c>
      <c r="C429" s="6" t="s">
        <v>19</v>
      </c>
      <c r="D429" s="6" t="s">
        <v>366</v>
      </c>
      <c r="E429" s="6" t="s">
        <v>122</v>
      </c>
      <c r="F429" s="6"/>
      <c r="G429" s="159">
        <f>G430</f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97" t="s">
        <v>87</v>
      </c>
      <c r="B430" s="93">
        <v>953</v>
      </c>
      <c r="C430" s="94" t="s">
        <v>19</v>
      </c>
      <c r="D430" s="94" t="s">
        <v>366</v>
      </c>
      <c r="E430" s="94" t="s">
        <v>88</v>
      </c>
      <c r="F430" s="94"/>
      <c r="G430" s="160"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32.25" outlineLevel="6" thickBot="1">
      <c r="A431" s="126" t="s">
        <v>224</v>
      </c>
      <c r="B431" s="91">
        <v>953</v>
      </c>
      <c r="C431" s="92" t="s">
        <v>19</v>
      </c>
      <c r="D431" s="92" t="s">
        <v>367</v>
      </c>
      <c r="E431" s="92" t="s">
        <v>5</v>
      </c>
      <c r="F431" s="92"/>
      <c r="G431" s="16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6.5" outlineLevel="6" thickBot="1">
      <c r="A432" s="5" t="s">
        <v>123</v>
      </c>
      <c r="B432" s="21">
        <v>953</v>
      </c>
      <c r="C432" s="6" t="s">
        <v>19</v>
      </c>
      <c r="D432" s="6" t="s">
        <v>367</v>
      </c>
      <c r="E432" s="6" t="s">
        <v>122</v>
      </c>
      <c r="F432" s="6"/>
      <c r="G432" s="7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97" t="s">
        <v>87</v>
      </c>
      <c r="B433" s="93">
        <v>953</v>
      </c>
      <c r="C433" s="94" t="s">
        <v>19</v>
      </c>
      <c r="D433" s="94" t="s">
        <v>367</v>
      </c>
      <c r="E433" s="94" t="s">
        <v>88</v>
      </c>
      <c r="F433" s="94"/>
      <c r="G433" s="99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80" t="s">
        <v>394</v>
      </c>
      <c r="B434" s="20">
        <v>953</v>
      </c>
      <c r="C434" s="9" t="s">
        <v>19</v>
      </c>
      <c r="D434" s="9" t="s">
        <v>395</v>
      </c>
      <c r="E434" s="9" t="s">
        <v>5</v>
      </c>
      <c r="F434" s="9"/>
      <c r="G434" s="156">
        <f>G435</f>
        <v>20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9.5" outlineLevel="6" thickBot="1">
      <c r="A435" s="5" t="s">
        <v>123</v>
      </c>
      <c r="B435" s="21">
        <v>953</v>
      </c>
      <c r="C435" s="6" t="s">
        <v>19</v>
      </c>
      <c r="D435" s="6" t="s">
        <v>397</v>
      </c>
      <c r="E435" s="6" t="s">
        <v>398</v>
      </c>
      <c r="F435" s="78"/>
      <c r="G435" s="159">
        <f>G436</f>
        <v>20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9.5" outlineLevel="6" thickBot="1">
      <c r="A436" s="97" t="s">
        <v>87</v>
      </c>
      <c r="B436" s="93">
        <v>953</v>
      </c>
      <c r="C436" s="94" t="s">
        <v>19</v>
      </c>
      <c r="D436" s="94" t="s">
        <v>397</v>
      </c>
      <c r="E436" s="94" t="s">
        <v>88</v>
      </c>
      <c r="F436" s="98"/>
      <c r="G436" s="160">
        <v>20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125" t="s">
        <v>198</v>
      </c>
      <c r="B437" s="18">
        <v>953</v>
      </c>
      <c r="C437" s="39" t="s">
        <v>20</v>
      </c>
      <c r="D437" s="39" t="s">
        <v>274</v>
      </c>
      <c r="E437" s="39" t="s">
        <v>5</v>
      </c>
      <c r="F437" s="39"/>
      <c r="G437" s="161">
        <f>G438</f>
        <v>4037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8" t="s">
        <v>252</v>
      </c>
      <c r="B438" s="19">
        <v>953</v>
      </c>
      <c r="C438" s="9" t="s">
        <v>20</v>
      </c>
      <c r="D438" s="9" t="s">
        <v>351</v>
      </c>
      <c r="E438" s="9" t="s">
        <v>5</v>
      </c>
      <c r="F438" s="9"/>
      <c r="G438" s="156">
        <f>G439+G451</f>
        <v>4037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16.5" outlineLevel="6" thickBot="1">
      <c r="A439" s="103" t="s">
        <v>137</v>
      </c>
      <c r="B439" s="133">
        <v>953</v>
      </c>
      <c r="C439" s="92" t="s">
        <v>20</v>
      </c>
      <c r="D439" s="92" t="s">
        <v>358</v>
      </c>
      <c r="E439" s="92" t="s">
        <v>5</v>
      </c>
      <c r="F439" s="92"/>
      <c r="G439" s="158">
        <f>G440+G443+G446</f>
        <v>3757.75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48" outlineLevel="6" thickBot="1">
      <c r="A440" s="103" t="s">
        <v>199</v>
      </c>
      <c r="B440" s="133">
        <v>953</v>
      </c>
      <c r="C440" s="92" t="s">
        <v>20</v>
      </c>
      <c r="D440" s="92" t="s">
        <v>369</v>
      </c>
      <c r="E440" s="92" t="s">
        <v>5</v>
      </c>
      <c r="F440" s="92"/>
      <c r="G440" s="158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5" t="s">
        <v>101</v>
      </c>
      <c r="B441" s="21">
        <v>953</v>
      </c>
      <c r="C441" s="6" t="s">
        <v>20</v>
      </c>
      <c r="D441" s="6" t="s">
        <v>369</v>
      </c>
      <c r="E441" s="6" t="s">
        <v>95</v>
      </c>
      <c r="F441" s="6"/>
      <c r="G441" s="159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32.25" outlineLevel="6" thickBot="1">
      <c r="A442" s="89" t="s">
        <v>103</v>
      </c>
      <c r="B442" s="93">
        <v>953</v>
      </c>
      <c r="C442" s="94" t="s">
        <v>20</v>
      </c>
      <c r="D442" s="94" t="s">
        <v>369</v>
      </c>
      <c r="E442" s="94" t="s">
        <v>97</v>
      </c>
      <c r="F442" s="94"/>
      <c r="G442" s="160"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48" outlineLevel="6" thickBot="1">
      <c r="A443" s="103" t="s">
        <v>200</v>
      </c>
      <c r="B443" s="133">
        <v>953</v>
      </c>
      <c r="C443" s="92" t="s">
        <v>20</v>
      </c>
      <c r="D443" s="92" t="s">
        <v>370</v>
      </c>
      <c r="E443" s="92" t="s">
        <v>5</v>
      </c>
      <c r="F443" s="92"/>
      <c r="G443" s="158">
        <f>G444</f>
        <v>700</v>
      </c>
      <c r="H443" s="32">
        <f aca="true" t="shared" si="69" ref="H443:X443">H444</f>
        <v>0</v>
      </c>
      <c r="I443" s="32">
        <f t="shared" si="69"/>
        <v>0</v>
      </c>
      <c r="J443" s="32">
        <f t="shared" si="69"/>
        <v>0</v>
      </c>
      <c r="K443" s="32">
        <f t="shared" si="69"/>
        <v>0</v>
      </c>
      <c r="L443" s="32">
        <f t="shared" si="69"/>
        <v>0</v>
      </c>
      <c r="M443" s="32">
        <f t="shared" si="69"/>
        <v>0</v>
      </c>
      <c r="N443" s="32">
        <f t="shared" si="69"/>
        <v>0</v>
      </c>
      <c r="O443" s="32">
        <f t="shared" si="69"/>
        <v>0</v>
      </c>
      <c r="P443" s="32">
        <f t="shared" si="69"/>
        <v>0</v>
      </c>
      <c r="Q443" s="32">
        <f t="shared" si="69"/>
        <v>0</v>
      </c>
      <c r="R443" s="32">
        <f t="shared" si="69"/>
        <v>0</v>
      </c>
      <c r="S443" s="32">
        <f t="shared" si="69"/>
        <v>0</v>
      </c>
      <c r="T443" s="32">
        <f t="shared" si="69"/>
        <v>0</v>
      </c>
      <c r="U443" s="32">
        <f t="shared" si="69"/>
        <v>0</v>
      </c>
      <c r="V443" s="32">
        <f t="shared" si="69"/>
        <v>0</v>
      </c>
      <c r="W443" s="32">
        <f t="shared" si="69"/>
        <v>0</v>
      </c>
      <c r="X443" s="67">
        <f t="shared" si="69"/>
        <v>82757.514</v>
      </c>
      <c r="Y443" s="59">
        <f>X443/G437*100</f>
        <v>2049.975575922715</v>
      </c>
    </row>
    <row r="444" spans="1:25" ht="21.75" customHeight="1" outlineLevel="6" thickBot="1">
      <c r="A444" s="5" t="s">
        <v>123</v>
      </c>
      <c r="B444" s="21">
        <v>953</v>
      </c>
      <c r="C444" s="6" t="s">
        <v>20</v>
      </c>
      <c r="D444" s="6" t="s">
        <v>370</v>
      </c>
      <c r="E444" s="6" t="s">
        <v>122</v>
      </c>
      <c r="F444" s="6"/>
      <c r="G444" s="159">
        <f>G445</f>
        <v>700</v>
      </c>
      <c r="H444" s="2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44"/>
      <c r="X444" s="65">
        <v>82757.514</v>
      </c>
      <c r="Y444" s="59">
        <f>X444/G438*100</f>
        <v>2049.975575922715</v>
      </c>
    </row>
    <row r="445" spans="1:25" ht="16.5" outlineLevel="6" thickBot="1">
      <c r="A445" s="97" t="s">
        <v>87</v>
      </c>
      <c r="B445" s="135">
        <v>953</v>
      </c>
      <c r="C445" s="94" t="s">
        <v>20</v>
      </c>
      <c r="D445" s="94" t="s">
        <v>370</v>
      </c>
      <c r="E445" s="94" t="s">
        <v>88</v>
      </c>
      <c r="F445" s="94"/>
      <c r="G445" s="160">
        <v>700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115" t="s">
        <v>201</v>
      </c>
      <c r="B446" s="91">
        <v>953</v>
      </c>
      <c r="C446" s="108" t="s">
        <v>20</v>
      </c>
      <c r="D446" s="108" t="s">
        <v>371</v>
      </c>
      <c r="E446" s="108" t="s">
        <v>5</v>
      </c>
      <c r="F446" s="108"/>
      <c r="G446" s="162">
        <f>G447+G450</f>
        <v>3057.75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5" t="s">
        <v>101</v>
      </c>
      <c r="B447" s="21">
        <v>953</v>
      </c>
      <c r="C447" s="6" t="s">
        <v>20</v>
      </c>
      <c r="D447" s="6" t="s">
        <v>371</v>
      </c>
      <c r="E447" s="6" t="s">
        <v>95</v>
      </c>
      <c r="F447" s="6"/>
      <c r="G447" s="159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89" t="s">
        <v>103</v>
      </c>
      <c r="B448" s="93">
        <v>953</v>
      </c>
      <c r="C448" s="94" t="s">
        <v>20</v>
      </c>
      <c r="D448" s="94" t="s">
        <v>371</v>
      </c>
      <c r="E448" s="94" t="s">
        <v>97</v>
      </c>
      <c r="F448" s="94"/>
      <c r="G448" s="160"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5" t="s">
        <v>123</v>
      </c>
      <c r="B449" s="21">
        <v>953</v>
      </c>
      <c r="C449" s="6" t="s">
        <v>20</v>
      </c>
      <c r="D449" s="6" t="s">
        <v>371</v>
      </c>
      <c r="E449" s="6" t="s">
        <v>122</v>
      </c>
      <c r="F449" s="6"/>
      <c r="G449" s="159">
        <f>G450</f>
        <v>3057.75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48" outlineLevel="6" thickBot="1">
      <c r="A450" s="100" t="s">
        <v>213</v>
      </c>
      <c r="B450" s="93">
        <v>953</v>
      </c>
      <c r="C450" s="94" t="s">
        <v>20</v>
      </c>
      <c r="D450" s="94" t="s">
        <v>371</v>
      </c>
      <c r="E450" s="94" t="s">
        <v>89</v>
      </c>
      <c r="F450" s="94"/>
      <c r="G450" s="160">
        <v>3057.75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151" t="s">
        <v>202</v>
      </c>
      <c r="B451" s="91">
        <v>953</v>
      </c>
      <c r="C451" s="92" t="s">
        <v>20</v>
      </c>
      <c r="D451" s="92" t="s">
        <v>372</v>
      </c>
      <c r="E451" s="92" t="s">
        <v>5</v>
      </c>
      <c r="F451" s="92"/>
      <c r="G451" s="158">
        <f>G452</f>
        <v>279.25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5" t="s">
        <v>127</v>
      </c>
      <c r="B452" s="21">
        <v>953</v>
      </c>
      <c r="C452" s="6" t="s">
        <v>20</v>
      </c>
      <c r="D452" s="6" t="s">
        <v>373</v>
      </c>
      <c r="E452" s="6" t="s">
        <v>125</v>
      </c>
      <c r="F452" s="6"/>
      <c r="G452" s="159">
        <f>G453</f>
        <v>279.25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89" t="s">
        <v>128</v>
      </c>
      <c r="B453" s="93">
        <v>953</v>
      </c>
      <c r="C453" s="94" t="s">
        <v>20</v>
      </c>
      <c r="D453" s="94" t="s">
        <v>373</v>
      </c>
      <c r="E453" s="94" t="s">
        <v>126</v>
      </c>
      <c r="F453" s="94"/>
      <c r="G453" s="160">
        <v>279.25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125" t="s">
        <v>34</v>
      </c>
      <c r="B454" s="18">
        <v>953</v>
      </c>
      <c r="C454" s="39" t="s">
        <v>13</v>
      </c>
      <c r="D454" s="39" t="s">
        <v>274</v>
      </c>
      <c r="E454" s="39" t="s">
        <v>5</v>
      </c>
      <c r="F454" s="39"/>
      <c r="G454" s="161">
        <f>G459+G455</f>
        <v>12357.6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113" t="s">
        <v>138</v>
      </c>
      <c r="B455" s="19">
        <v>953</v>
      </c>
      <c r="C455" s="9" t="s">
        <v>13</v>
      </c>
      <c r="D455" s="9" t="s">
        <v>275</v>
      </c>
      <c r="E455" s="9" t="s">
        <v>5</v>
      </c>
      <c r="F455" s="39"/>
      <c r="G455" s="156">
        <f>G456</f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32.25" outlineLevel="6" thickBot="1">
      <c r="A456" s="113" t="s">
        <v>139</v>
      </c>
      <c r="B456" s="19">
        <v>953</v>
      </c>
      <c r="C456" s="11" t="s">
        <v>13</v>
      </c>
      <c r="D456" s="11" t="s">
        <v>276</v>
      </c>
      <c r="E456" s="11" t="s">
        <v>5</v>
      </c>
      <c r="F456" s="39"/>
      <c r="G456" s="156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95" t="s">
        <v>144</v>
      </c>
      <c r="B457" s="91">
        <v>953</v>
      </c>
      <c r="C457" s="92" t="s">
        <v>13</v>
      </c>
      <c r="D457" s="92" t="s">
        <v>280</v>
      </c>
      <c r="E457" s="92" t="s">
        <v>5</v>
      </c>
      <c r="F457" s="92"/>
      <c r="G457" s="146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6.5" outlineLevel="6" thickBot="1">
      <c r="A458" s="5" t="s">
        <v>112</v>
      </c>
      <c r="B458" s="21">
        <v>953</v>
      </c>
      <c r="C458" s="6" t="s">
        <v>13</v>
      </c>
      <c r="D458" s="6" t="s">
        <v>280</v>
      </c>
      <c r="E458" s="6" t="s">
        <v>233</v>
      </c>
      <c r="F458" s="6"/>
      <c r="G458" s="150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6.5" outlineLevel="6" thickBot="1">
      <c r="A459" s="80" t="s">
        <v>250</v>
      </c>
      <c r="B459" s="19">
        <v>953</v>
      </c>
      <c r="C459" s="11" t="s">
        <v>13</v>
      </c>
      <c r="D459" s="11" t="s">
        <v>351</v>
      </c>
      <c r="E459" s="11" t="s">
        <v>5</v>
      </c>
      <c r="F459" s="11"/>
      <c r="G459" s="157">
        <f>G460</f>
        <v>12357.6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80" t="s">
        <v>202</v>
      </c>
      <c r="B460" s="19">
        <v>953</v>
      </c>
      <c r="C460" s="11" t="s">
        <v>13</v>
      </c>
      <c r="D460" s="11" t="s">
        <v>374</v>
      </c>
      <c r="E460" s="11" t="s">
        <v>5</v>
      </c>
      <c r="F460" s="11"/>
      <c r="G460" s="157">
        <f>G461</f>
        <v>12357.6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32.25" outlineLevel="6" thickBot="1">
      <c r="A461" s="95" t="s">
        <v>145</v>
      </c>
      <c r="B461" s="91">
        <v>953</v>
      </c>
      <c r="C461" s="92" t="s">
        <v>13</v>
      </c>
      <c r="D461" s="92" t="s">
        <v>375</v>
      </c>
      <c r="E461" s="92" t="s">
        <v>5</v>
      </c>
      <c r="F461" s="92"/>
      <c r="G461" s="158">
        <f>G462+G466+G469</f>
        <v>12357.6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5" t="s">
        <v>114</v>
      </c>
      <c r="B462" s="21">
        <v>953</v>
      </c>
      <c r="C462" s="6" t="s">
        <v>13</v>
      </c>
      <c r="D462" s="6" t="s">
        <v>375</v>
      </c>
      <c r="E462" s="6" t="s">
        <v>113</v>
      </c>
      <c r="F462" s="6"/>
      <c r="G462" s="159">
        <f>G463+G464+G465</f>
        <v>10288.7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89" t="s">
        <v>270</v>
      </c>
      <c r="B463" s="93">
        <v>953</v>
      </c>
      <c r="C463" s="94" t="s">
        <v>13</v>
      </c>
      <c r="D463" s="94" t="s">
        <v>375</v>
      </c>
      <c r="E463" s="94" t="s">
        <v>115</v>
      </c>
      <c r="F463" s="94"/>
      <c r="G463" s="160">
        <v>8157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89" t="s">
        <v>272</v>
      </c>
      <c r="B464" s="93">
        <v>953</v>
      </c>
      <c r="C464" s="94" t="s">
        <v>13</v>
      </c>
      <c r="D464" s="94" t="s">
        <v>375</v>
      </c>
      <c r="E464" s="94" t="s">
        <v>116</v>
      </c>
      <c r="F464" s="94"/>
      <c r="G464" s="160"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48" outlineLevel="6" thickBot="1">
      <c r="A465" s="89" t="s">
        <v>268</v>
      </c>
      <c r="B465" s="93">
        <v>953</v>
      </c>
      <c r="C465" s="94" t="s">
        <v>13</v>
      </c>
      <c r="D465" s="94" t="s">
        <v>375</v>
      </c>
      <c r="E465" s="94" t="s">
        <v>269</v>
      </c>
      <c r="F465" s="94"/>
      <c r="G465" s="160">
        <v>2131.7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5" t="s">
        <v>101</v>
      </c>
      <c r="B466" s="21">
        <v>953</v>
      </c>
      <c r="C466" s="6" t="s">
        <v>13</v>
      </c>
      <c r="D466" s="6" t="s">
        <v>375</v>
      </c>
      <c r="E466" s="6" t="s">
        <v>95</v>
      </c>
      <c r="F466" s="6"/>
      <c r="G466" s="159">
        <f>G467+G468</f>
        <v>1975.9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89" t="s">
        <v>102</v>
      </c>
      <c r="B467" s="93">
        <v>953</v>
      </c>
      <c r="C467" s="94" t="s">
        <v>13</v>
      </c>
      <c r="D467" s="94" t="s">
        <v>375</v>
      </c>
      <c r="E467" s="94" t="s">
        <v>96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9.5" customHeight="1" outlineLevel="6" thickBot="1">
      <c r="A468" s="89" t="s">
        <v>103</v>
      </c>
      <c r="B468" s="93">
        <v>953</v>
      </c>
      <c r="C468" s="94" t="s">
        <v>13</v>
      </c>
      <c r="D468" s="94" t="s">
        <v>375</v>
      </c>
      <c r="E468" s="94" t="s">
        <v>97</v>
      </c>
      <c r="F468" s="94"/>
      <c r="G468" s="160">
        <v>1975.9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5" t="s">
        <v>104</v>
      </c>
      <c r="B469" s="21">
        <v>953</v>
      </c>
      <c r="C469" s="6" t="s">
        <v>13</v>
      </c>
      <c r="D469" s="6" t="s">
        <v>375</v>
      </c>
      <c r="E469" s="6" t="s">
        <v>98</v>
      </c>
      <c r="F469" s="6"/>
      <c r="G469" s="159">
        <f>G470+G471+G472</f>
        <v>93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89" t="s">
        <v>105</v>
      </c>
      <c r="B470" s="93">
        <v>953</v>
      </c>
      <c r="C470" s="94" t="s">
        <v>13</v>
      </c>
      <c r="D470" s="94" t="s">
        <v>375</v>
      </c>
      <c r="E470" s="94" t="s">
        <v>99</v>
      </c>
      <c r="F470" s="94"/>
      <c r="G470" s="160">
        <v>3</v>
      </c>
      <c r="H470" s="31">
        <f aca="true" t="shared" si="70" ref="H470:X470">H473+H484</f>
        <v>0</v>
      </c>
      <c r="I470" s="31">
        <f t="shared" si="70"/>
        <v>0</v>
      </c>
      <c r="J470" s="31">
        <f t="shared" si="70"/>
        <v>0</v>
      </c>
      <c r="K470" s="31">
        <f t="shared" si="70"/>
        <v>0</v>
      </c>
      <c r="L470" s="31">
        <f t="shared" si="70"/>
        <v>0</v>
      </c>
      <c r="M470" s="31">
        <f t="shared" si="70"/>
        <v>0</v>
      </c>
      <c r="N470" s="31">
        <f t="shared" si="70"/>
        <v>0</v>
      </c>
      <c r="O470" s="31">
        <f t="shared" si="70"/>
        <v>0</v>
      </c>
      <c r="P470" s="31">
        <f t="shared" si="70"/>
        <v>0</v>
      </c>
      <c r="Q470" s="31">
        <f t="shared" si="70"/>
        <v>0</v>
      </c>
      <c r="R470" s="31">
        <f t="shared" si="70"/>
        <v>0</v>
      </c>
      <c r="S470" s="31">
        <f t="shared" si="70"/>
        <v>0</v>
      </c>
      <c r="T470" s="31">
        <f t="shared" si="70"/>
        <v>0</v>
      </c>
      <c r="U470" s="31">
        <f t="shared" si="70"/>
        <v>0</v>
      </c>
      <c r="V470" s="31">
        <f t="shared" si="70"/>
        <v>0</v>
      </c>
      <c r="W470" s="31">
        <f t="shared" si="70"/>
        <v>0</v>
      </c>
      <c r="X470" s="66">
        <f t="shared" si="70"/>
        <v>12003.04085</v>
      </c>
      <c r="Y470" s="59" t="e">
        <f>X470/G464*100</f>
        <v>#DIV/0!</v>
      </c>
    </row>
    <row r="471" spans="1:25" ht="16.5" outlineLevel="6" thickBot="1">
      <c r="A471" s="89" t="s">
        <v>106</v>
      </c>
      <c r="B471" s="93">
        <v>953</v>
      </c>
      <c r="C471" s="94" t="s">
        <v>13</v>
      </c>
      <c r="D471" s="94" t="s">
        <v>375</v>
      </c>
      <c r="E471" s="94" t="s">
        <v>100</v>
      </c>
      <c r="F471" s="94"/>
      <c r="G471" s="160">
        <v>6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66"/>
      <c r="Y471" s="59"/>
    </row>
    <row r="472" spans="1:25" ht="16.5" outlineLevel="6" thickBot="1">
      <c r="A472" s="89" t="s">
        <v>387</v>
      </c>
      <c r="B472" s="93">
        <v>953</v>
      </c>
      <c r="C472" s="94" t="s">
        <v>13</v>
      </c>
      <c r="D472" s="94" t="s">
        <v>375</v>
      </c>
      <c r="E472" s="94" t="s">
        <v>388</v>
      </c>
      <c r="F472" s="94"/>
      <c r="G472" s="160">
        <v>84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66"/>
      <c r="Y472" s="59"/>
    </row>
    <row r="473" spans="1:25" ht="19.5" outlineLevel="6" thickBot="1">
      <c r="A473" s="109" t="s">
        <v>44</v>
      </c>
      <c r="B473" s="18">
        <v>953</v>
      </c>
      <c r="C473" s="14" t="s">
        <v>43</v>
      </c>
      <c r="D473" s="39" t="s">
        <v>274</v>
      </c>
      <c r="E473" s="14" t="s">
        <v>5</v>
      </c>
      <c r="F473" s="14"/>
      <c r="G473" s="155">
        <f>G475</f>
        <v>3365</v>
      </c>
      <c r="H473" s="32">
        <f aca="true" t="shared" si="71" ref="H473:X474">H474</f>
        <v>0</v>
      </c>
      <c r="I473" s="32">
        <f t="shared" si="71"/>
        <v>0</v>
      </c>
      <c r="J473" s="32">
        <f t="shared" si="71"/>
        <v>0</v>
      </c>
      <c r="K473" s="32">
        <f t="shared" si="71"/>
        <v>0</v>
      </c>
      <c r="L473" s="32">
        <f t="shared" si="71"/>
        <v>0</v>
      </c>
      <c r="M473" s="32">
        <f t="shared" si="71"/>
        <v>0</v>
      </c>
      <c r="N473" s="32">
        <f t="shared" si="71"/>
        <v>0</v>
      </c>
      <c r="O473" s="32">
        <f t="shared" si="71"/>
        <v>0</v>
      </c>
      <c r="P473" s="32">
        <f t="shared" si="71"/>
        <v>0</v>
      </c>
      <c r="Q473" s="32">
        <f t="shared" si="71"/>
        <v>0</v>
      </c>
      <c r="R473" s="32">
        <f t="shared" si="71"/>
        <v>0</v>
      </c>
      <c r="S473" s="32">
        <f t="shared" si="71"/>
        <v>0</v>
      </c>
      <c r="T473" s="32">
        <f t="shared" si="71"/>
        <v>0</v>
      </c>
      <c r="U473" s="32">
        <f t="shared" si="71"/>
        <v>0</v>
      </c>
      <c r="V473" s="32">
        <f t="shared" si="71"/>
        <v>0</v>
      </c>
      <c r="W473" s="32">
        <f t="shared" si="71"/>
        <v>0</v>
      </c>
      <c r="X473" s="67">
        <f t="shared" si="71"/>
        <v>12003.04085</v>
      </c>
      <c r="Y473" s="59">
        <f>X473/G466*100</f>
        <v>607.4720810769775</v>
      </c>
    </row>
    <row r="474" spans="1:25" ht="16.5" outlineLevel="6" thickBot="1">
      <c r="A474" s="125" t="s">
        <v>40</v>
      </c>
      <c r="B474" s="18">
        <v>953</v>
      </c>
      <c r="C474" s="39" t="s">
        <v>21</v>
      </c>
      <c r="D474" s="39" t="s">
        <v>274</v>
      </c>
      <c r="E474" s="39" t="s">
        <v>5</v>
      </c>
      <c r="F474" s="39"/>
      <c r="G474" s="161">
        <f>G475</f>
        <v>3365</v>
      </c>
      <c r="H474" s="34">
        <f t="shared" si="71"/>
        <v>0</v>
      </c>
      <c r="I474" s="34">
        <f t="shared" si="71"/>
        <v>0</v>
      </c>
      <c r="J474" s="34">
        <f t="shared" si="71"/>
        <v>0</v>
      </c>
      <c r="K474" s="34">
        <f t="shared" si="71"/>
        <v>0</v>
      </c>
      <c r="L474" s="34">
        <f t="shared" si="71"/>
        <v>0</v>
      </c>
      <c r="M474" s="34">
        <f t="shared" si="71"/>
        <v>0</v>
      </c>
      <c r="N474" s="34">
        <f t="shared" si="71"/>
        <v>0</v>
      </c>
      <c r="O474" s="34">
        <f t="shared" si="71"/>
        <v>0</v>
      </c>
      <c r="P474" s="34">
        <f t="shared" si="71"/>
        <v>0</v>
      </c>
      <c r="Q474" s="34">
        <f t="shared" si="71"/>
        <v>0</v>
      </c>
      <c r="R474" s="34">
        <f t="shared" si="71"/>
        <v>0</v>
      </c>
      <c r="S474" s="34">
        <f t="shared" si="71"/>
        <v>0</v>
      </c>
      <c r="T474" s="34">
        <f t="shared" si="71"/>
        <v>0</v>
      </c>
      <c r="U474" s="34">
        <f t="shared" si="71"/>
        <v>0</v>
      </c>
      <c r="V474" s="34">
        <f t="shared" si="71"/>
        <v>0</v>
      </c>
      <c r="W474" s="34">
        <f t="shared" si="71"/>
        <v>0</v>
      </c>
      <c r="X474" s="68">
        <f t="shared" si="71"/>
        <v>12003.04085</v>
      </c>
      <c r="Y474" s="59" t="e">
        <f>X474/G467*100</f>
        <v>#DIV/0!</v>
      </c>
    </row>
    <row r="475" spans="1:25" ht="32.25" outlineLevel="6" thickBot="1">
      <c r="A475" s="113" t="s">
        <v>138</v>
      </c>
      <c r="B475" s="19">
        <v>953</v>
      </c>
      <c r="C475" s="9" t="s">
        <v>21</v>
      </c>
      <c r="D475" s="9" t="s">
        <v>275</v>
      </c>
      <c r="E475" s="9" t="s">
        <v>5</v>
      </c>
      <c r="F475" s="9"/>
      <c r="G475" s="156">
        <f>G476</f>
        <v>3365</v>
      </c>
      <c r="H475" s="26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44"/>
      <c r="X475" s="65">
        <v>12003.04085</v>
      </c>
      <c r="Y475" s="59">
        <f>X475/G468*100</f>
        <v>607.4720810769775</v>
      </c>
    </row>
    <row r="476" spans="1:25" ht="32.25" outlineLevel="6" thickBot="1">
      <c r="A476" s="113" t="s">
        <v>139</v>
      </c>
      <c r="B476" s="19">
        <v>953</v>
      </c>
      <c r="C476" s="11" t="s">
        <v>21</v>
      </c>
      <c r="D476" s="11" t="s">
        <v>276</v>
      </c>
      <c r="E476" s="11" t="s">
        <v>5</v>
      </c>
      <c r="F476" s="11"/>
      <c r="G476" s="157">
        <f>G477</f>
        <v>3365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63.75" outlineLevel="6" thickBot="1">
      <c r="A477" s="115" t="s">
        <v>203</v>
      </c>
      <c r="B477" s="91">
        <v>953</v>
      </c>
      <c r="C477" s="92" t="s">
        <v>21</v>
      </c>
      <c r="D477" s="92" t="s">
        <v>376</v>
      </c>
      <c r="E477" s="92" t="s">
        <v>5</v>
      </c>
      <c r="F477" s="92"/>
      <c r="G477" s="158">
        <f>G478</f>
        <v>3365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5" t="s">
        <v>127</v>
      </c>
      <c r="B478" s="21">
        <v>953</v>
      </c>
      <c r="C478" s="6" t="s">
        <v>21</v>
      </c>
      <c r="D478" s="6" t="s">
        <v>376</v>
      </c>
      <c r="E478" s="6" t="s">
        <v>125</v>
      </c>
      <c r="F478" s="6"/>
      <c r="G478" s="159">
        <f>G479</f>
        <v>3365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32.25" outlineLevel="6" thickBot="1">
      <c r="A479" s="89" t="s">
        <v>128</v>
      </c>
      <c r="B479" s="93">
        <v>953</v>
      </c>
      <c r="C479" s="94" t="s">
        <v>21</v>
      </c>
      <c r="D479" s="94" t="s">
        <v>376</v>
      </c>
      <c r="E479" s="94" t="s">
        <v>126</v>
      </c>
      <c r="F479" s="94"/>
      <c r="G479" s="160">
        <v>3365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9.5" outlineLevel="6" thickBot="1">
      <c r="A480" s="48" t="s">
        <v>22</v>
      </c>
      <c r="B480" s="48"/>
      <c r="C480" s="48"/>
      <c r="D480" s="48"/>
      <c r="E480" s="48"/>
      <c r="F480" s="48"/>
      <c r="G480" s="148">
        <f>G373+G10</f>
        <v>595774.4099999999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16.5" outlineLevel="6" thickBot="1">
      <c r="A481" s="1"/>
      <c r="B481" s="22"/>
      <c r="C481" s="1"/>
      <c r="D481" s="1"/>
      <c r="E481" s="1"/>
      <c r="F481" s="1"/>
      <c r="G481" s="1"/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3"/>
      <c r="B482" s="3"/>
      <c r="C482" s="3"/>
      <c r="D482" s="3"/>
      <c r="E482" s="3"/>
      <c r="F482" s="3"/>
      <c r="G482" s="3"/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8:25" ht="16.5" outlineLevel="6" thickBot="1"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8:25" ht="16.5" outlineLevel="6" thickBot="1">
      <c r="H484" s="32">
        <f aca="true" t="shared" si="72" ref="H484:X484">H485</f>
        <v>0</v>
      </c>
      <c r="I484" s="32">
        <f t="shared" si="72"/>
        <v>0</v>
      </c>
      <c r="J484" s="32">
        <f t="shared" si="72"/>
        <v>0</v>
      </c>
      <c r="K484" s="32">
        <f t="shared" si="72"/>
        <v>0</v>
      </c>
      <c r="L484" s="32">
        <f t="shared" si="72"/>
        <v>0</v>
      </c>
      <c r="M484" s="32">
        <f t="shared" si="72"/>
        <v>0</v>
      </c>
      <c r="N484" s="32">
        <f t="shared" si="72"/>
        <v>0</v>
      </c>
      <c r="O484" s="32">
        <f t="shared" si="72"/>
        <v>0</v>
      </c>
      <c r="P484" s="32">
        <f t="shared" si="72"/>
        <v>0</v>
      </c>
      <c r="Q484" s="32">
        <f t="shared" si="72"/>
        <v>0</v>
      </c>
      <c r="R484" s="32">
        <f t="shared" si="72"/>
        <v>0</v>
      </c>
      <c r="S484" s="32">
        <f t="shared" si="72"/>
        <v>0</v>
      </c>
      <c r="T484" s="32">
        <f t="shared" si="72"/>
        <v>0</v>
      </c>
      <c r="U484" s="32">
        <f t="shared" si="72"/>
        <v>0</v>
      </c>
      <c r="V484" s="32">
        <f t="shared" si="72"/>
        <v>0</v>
      </c>
      <c r="W484" s="32">
        <f t="shared" si="72"/>
        <v>0</v>
      </c>
      <c r="X484" s="67">
        <f t="shared" si="72"/>
        <v>0</v>
      </c>
      <c r="Y484" s="59">
        <v>0</v>
      </c>
    </row>
    <row r="485" spans="8:25" ht="15.75" outlineLevel="6"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0</v>
      </c>
      <c r="Y485" s="59">
        <v>0</v>
      </c>
    </row>
    <row r="486" spans="8:25" ht="18.75">
      <c r="H486" s="38" t="e">
        <f>#REF!+#REF!+H379+H10</f>
        <v>#REF!</v>
      </c>
      <c r="I486" s="38" t="e">
        <f>#REF!+#REF!+I379+I10</f>
        <v>#REF!</v>
      </c>
      <c r="J486" s="38" t="e">
        <f>#REF!+#REF!+J379+J10</f>
        <v>#REF!</v>
      </c>
      <c r="K486" s="38" t="e">
        <f>#REF!+#REF!+K379+K10</f>
        <v>#REF!</v>
      </c>
      <c r="L486" s="38" t="e">
        <f>#REF!+#REF!+L379+L10</f>
        <v>#REF!</v>
      </c>
      <c r="M486" s="38" t="e">
        <f>#REF!+#REF!+M379+M10</f>
        <v>#REF!</v>
      </c>
      <c r="N486" s="38" t="e">
        <f>#REF!+#REF!+N379+N10</f>
        <v>#REF!</v>
      </c>
      <c r="O486" s="38" t="e">
        <f>#REF!+#REF!+O379+O10</f>
        <v>#REF!</v>
      </c>
      <c r="P486" s="38" t="e">
        <f>#REF!+#REF!+P379+P10</f>
        <v>#REF!</v>
      </c>
      <c r="Q486" s="38" t="e">
        <f>#REF!+#REF!+Q379+Q10</f>
        <v>#REF!</v>
      </c>
      <c r="R486" s="38" t="e">
        <f>#REF!+#REF!+R379+R10</f>
        <v>#REF!</v>
      </c>
      <c r="S486" s="38" t="e">
        <f>#REF!+#REF!+S379+S10</f>
        <v>#REF!</v>
      </c>
      <c r="T486" s="38" t="e">
        <f>#REF!+#REF!+T379+T10</f>
        <v>#REF!</v>
      </c>
      <c r="U486" s="38" t="e">
        <f>#REF!+#REF!+U379+U10</f>
        <v>#REF!</v>
      </c>
      <c r="V486" s="38" t="e">
        <f>#REF!+#REF!+V379+V10</f>
        <v>#REF!</v>
      </c>
      <c r="W486" s="38" t="e">
        <f>#REF!+#REF!+W379+W10</f>
        <v>#REF!</v>
      </c>
      <c r="X486" s="76" t="e">
        <f>#REF!+#REF!+X379+X10</f>
        <v>#REF!</v>
      </c>
      <c r="Y486" s="56" t="e">
        <f>X486/G480*100</f>
        <v>#REF!</v>
      </c>
    </row>
    <row r="487" spans="8:23" ht="15.7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8:23" ht="15.75"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</sheetData>
  <sheetProtection/>
  <autoFilter ref="A9:G480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2016-12-16T01:22:13Z</dcterms:modified>
  <cp:category/>
  <cp:version/>
  <cp:contentType/>
  <cp:contentStatus/>
</cp:coreProperties>
</file>